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8190" tabRatio="330" firstSheet="3" activeTab="4"/>
  </bookViews>
  <sheets>
    <sheet name="AppleTransect" sheetId="1" r:id="rId1"/>
    <sheet name="FBean_coordinates" sheetId="6" r:id="rId2"/>
    <sheet name="FBeanTransect" sheetId="4" r:id="rId3"/>
    <sheet name="Strawb_coordinates" sheetId="5" r:id="rId4"/>
    <sheet name="StrawbTransect" sheetId="3" r:id="rId5"/>
  </sheets>
  <definedNames>
    <definedName name="_xlnm._FilterDatabase" localSheetId="2" hidden="1">FBeanTransect!$C$1:$Y$277</definedName>
  </definedNames>
  <calcPr calcId="145621"/>
</workbook>
</file>

<file path=xl/calcChain.xml><?xml version="1.0" encoding="utf-8"?>
<calcChain xmlns="http://schemas.openxmlformats.org/spreadsheetml/2006/main">
  <c r="P161" i="3" l="1"/>
  <c r="P157" i="3"/>
  <c r="Q170" i="4"/>
  <c r="F14" i="6" l="1"/>
  <c r="E14" i="6"/>
  <c r="E4" i="6"/>
  <c r="F4" i="6"/>
  <c r="E5" i="6"/>
  <c r="F5" i="6"/>
  <c r="E6" i="6"/>
  <c r="F6" i="6"/>
  <c r="E7" i="6"/>
  <c r="F7" i="6"/>
  <c r="E8" i="6"/>
  <c r="F8" i="6"/>
  <c r="E9" i="6"/>
  <c r="F9" i="6"/>
  <c r="E10" i="6"/>
  <c r="F10" i="6"/>
  <c r="E11" i="6"/>
  <c r="F11" i="6"/>
  <c r="N180" i="4" l="1"/>
  <c r="K18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60" i="4"/>
  <c r="N179" i="4"/>
  <c r="N178" i="4"/>
  <c r="N160" i="4"/>
  <c r="N161" i="4"/>
  <c r="N162" i="4"/>
  <c r="N163" i="4"/>
  <c r="N164" i="4"/>
  <c r="N165" i="4"/>
  <c r="N166" i="4"/>
  <c r="N167" i="4"/>
  <c r="N168" i="4"/>
  <c r="N169" i="4"/>
  <c r="N171" i="4"/>
  <c r="N172" i="4"/>
  <c r="N173" i="4"/>
  <c r="N174" i="4"/>
  <c r="N175" i="4"/>
  <c r="N159" i="4"/>
  <c r="M161" i="4"/>
  <c r="M162" i="4"/>
  <c r="M163" i="4"/>
  <c r="M164" i="4"/>
  <c r="M165" i="4"/>
  <c r="M166" i="4"/>
  <c r="M167" i="4"/>
  <c r="M168" i="4"/>
  <c r="M160" i="4"/>
  <c r="L161" i="4"/>
  <c r="L162" i="4"/>
  <c r="L163" i="4"/>
  <c r="L164" i="4"/>
  <c r="L165" i="4"/>
  <c r="L166" i="4"/>
  <c r="L167" i="4"/>
  <c r="L168" i="4"/>
  <c r="L160" i="4"/>
  <c r="K177" i="4"/>
  <c r="N152" i="3"/>
  <c r="N153" i="3"/>
  <c r="N154" i="3"/>
  <c r="N155" i="3"/>
  <c r="N156" i="3"/>
  <c r="N157" i="3"/>
  <c r="N158" i="3"/>
  <c r="N159" i="3"/>
  <c r="N160" i="3"/>
  <c r="N161" i="3"/>
  <c r="N151" i="3"/>
  <c r="G43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14" i="5"/>
  <c r="D11" i="5"/>
  <c r="E11" i="5"/>
  <c r="B11" i="5"/>
  <c r="C11" i="5"/>
  <c r="D3" i="5"/>
  <c r="E3" i="5"/>
  <c r="D4" i="5"/>
  <c r="E4" i="5"/>
  <c r="D5" i="5"/>
  <c r="E5" i="5"/>
  <c r="D6" i="5"/>
  <c r="E6" i="5"/>
  <c r="D7" i="5"/>
  <c r="E7" i="5"/>
  <c r="D8" i="5"/>
  <c r="E8" i="5"/>
  <c r="D9" i="5"/>
  <c r="E9" i="5"/>
  <c r="E2" i="5"/>
  <c r="D2" i="5"/>
  <c r="M165" i="3"/>
  <c r="M163" i="3"/>
  <c r="M162" i="3"/>
  <c r="J163" i="3"/>
  <c r="J162" i="3"/>
  <c r="M158" i="3"/>
  <c r="M159" i="3"/>
  <c r="M160" i="3"/>
  <c r="M161" i="3"/>
  <c r="M150" i="3"/>
  <c r="K152" i="3"/>
  <c r="L152" i="3" s="1"/>
  <c r="M152" i="3" s="1"/>
  <c r="K153" i="3"/>
  <c r="L153" i="3" s="1"/>
  <c r="M153" i="3" s="1"/>
  <c r="K154" i="3"/>
  <c r="L154" i="3" s="1"/>
  <c r="M154" i="3" s="1"/>
  <c r="K155" i="3"/>
  <c r="L155" i="3" s="1"/>
  <c r="M155" i="3" s="1"/>
  <c r="K156" i="3"/>
  <c r="L156" i="3" s="1"/>
  <c r="M156" i="3" s="1"/>
  <c r="K151" i="3"/>
  <c r="L151" i="3" s="1"/>
  <c r="M151" i="3" s="1"/>
  <c r="J164" i="3"/>
  <c r="J156" i="4" l="1"/>
  <c r="K156" i="4"/>
  <c r="L156" i="4"/>
  <c r="M156" i="4"/>
  <c r="N156" i="4"/>
  <c r="O156" i="4"/>
  <c r="P156" i="4"/>
  <c r="Q156" i="4"/>
  <c r="R156" i="4"/>
  <c r="S156" i="4"/>
  <c r="T156" i="4"/>
  <c r="U156" i="4"/>
  <c r="V156" i="4"/>
  <c r="W156" i="4"/>
  <c r="X156" i="4"/>
  <c r="Y156" i="4"/>
  <c r="I156" i="4"/>
  <c r="AF15" i="4"/>
  <c r="AF14" i="4"/>
  <c r="J147" i="3"/>
  <c r="K147" i="3"/>
  <c r="L147" i="3"/>
  <c r="M147" i="3"/>
  <c r="N147" i="3"/>
  <c r="O147" i="3"/>
  <c r="P147" i="3"/>
  <c r="Q147" i="3"/>
  <c r="R147" i="3"/>
  <c r="S147" i="3"/>
  <c r="T147" i="3"/>
  <c r="I147" i="3"/>
  <c r="AE15" i="3" l="1"/>
  <c r="AE14" i="3"/>
</calcChain>
</file>

<file path=xl/sharedStrings.xml><?xml version="1.0" encoding="utf-8"?>
<sst xmlns="http://schemas.openxmlformats.org/spreadsheetml/2006/main" count="1079" uniqueCount="66">
  <si>
    <t>Crop Type</t>
  </si>
  <si>
    <t>Sampling method</t>
  </si>
  <si>
    <t>Site</t>
  </si>
  <si>
    <t>Date</t>
  </si>
  <si>
    <t>Round</t>
  </si>
  <si>
    <t>Transect</t>
  </si>
  <si>
    <t>Apis mellifera</t>
  </si>
  <si>
    <t>Bombus terrestris/ lucorum</t>
  </si>
  <si>
    <t>Unknown cuckoo bee</t>
  </si>
  <si>
    <t>Andrena wilkella</t>
  </si>
  <si>
    <t>Andrena haemorrhoa</t>
  </si>
  <si>
    <t>Andrena carantonica</t>
  </si>
  <si>
    <t>Halictus rubicundus</t>
  </si>
  <si>
    <t>Field Beans</t>
  </si>
  <si>
    <t>Transects</t>
  </si>
  <si>
    <t>Ewelme</t>
  </si>
  <si>
    <t>Hill</t>
  </si>
  <si>
    <t>North</t>
  </si>
  <si>
    <t>Bombus unknown</t>
  </si>
  <si>
    <t>Site ID</t>
  </si>
  <si>
    <t>Bombus terrestris/lucorum</t>
  </si>
  <si>
    <t>Bombus hortorum</t>
  </si>
  <si>
    <t>Bombus pratorum</t>
  </si>
  <si>
    <t>Bombus pascuorum</t>
  </si>
  <si>
    <t>Bombus lapidarius</t>
  </si>
  <si>
    <t>Bombus hypnorum</t>
  </si>
  <si>
    <t xml:space="preserve">Andrena bicolor </t>
  </si>
  <si>
    <t xml:space="preserve">Andrena chrysosceles </t>
  </si>
  <si>
    <t>Lasioglossum calceatum</t>
  </si>
  <si>
    <t>Church</t>
  </si>
  <si>
    <t>OAKLANDS</t>
  </si>
  <si>
    <t>Horsforth</t>
  </si>
  <si>
    <t>WOODSIDE</t>
  </si>
  <si>
    <t>HOPEFIELD</t>
  </si>
  <si>
    <t>Snowdens</t>
  </si>
  <si>
    <t>Eastfield</t>
  </si>
  <si>
    <t>Newby</t>
  </si>
  <si>
    <t>Hopefield</t>
  </si>
  <si>
    <t>EASTFIELD</t>
  </si>
  <si>
    <t>NEWBY</t>
  </si>
  <si>
    <t>Strawberry</t>
  </si>
  <si>
    <t>Lat</t>
  </si>
  <si>
    <t>Long</t>
  </si>
  <si>
    <t>Bombus ruderatus</t>
  </si>
  <si>
    <t>Bombus vestalis</t>
  </si>
  <si>
    <t>Bombus sylvestris</t>
  </si>
  <si>
    <t xml:space="preserve">Crays   </t>
  </si>
  <si>
    <t xml:space="preserve">Hunt </t>
  </si>
  <si>
    <t xml:space="preserve">Lone  </t>
  </si>
  <si>
    <t>Fawley</t>
  </si>
  <si>
    <t xml:space="preserve">Winter  </t>
  </si>
  <si>
    <t xml:space="preserve"> Other Solitary bee</t>
  </si>
  <si>
    <t>Other Solitary Bee</t>
  </si>
  <si>
    <t>Total bumbles</t>
  </si>
  <si>
    <t>Total wild bees</t>
  </si>
  <si>
    <t>Total honeybees</t>
  </si>
  <si>
    <t>Total bumbles ID</t>
  </si>
  <si>
    <t>Row Labels</t>
  </si>
  <si>
    <t>Average of Lat</t>
  </si>
  <si>
    <t>Average of Long</t>
  </si>
  <si>
    <t>RadLat</t>
  </si>
  <si>
    <t>RadLon</t>
  </si>
  <si>
    <t>Centre point study sites:</t>
  </si>
  <si>
    <t>Total Bombus ID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</si>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</sst>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0.0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sz val="13.2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0" xfId="0" applyFill="1" applyBorder="1"/>
    <xf numFmtId="0" fontId="0" fillId="0" borderId="0" xfId="0" applyBorder="1" applyAlignment="1"/>
    <xf numFmtId="0" fontId="0" fillId="0" borderId="4" xfId="0" applyBorder="1" applyAlignment="1"/>
    <xf numFmtId="0" fontId="0" fillId="0" borderId="11" xfId="0" applyBorder="1" applyAlignment="1"/>
    <xf numFmtId="0" fontId="0" fillId="0" borderId="11" xfId="0" applyBorder="1"/>
    <xf numFmtId="1" fontId="0" fillId="0" borderId="11" xfId="0" applyNumberFormat="1" applyBorder="1"/>
    <xf numFmtId="14" fontId="0" fillId="0" borderId="11" xfId="0" applyNumberFormat="1" applyBorder="1"/>
    <xf numFmtId="0" fontId="0" fillId="0" borderId="11" xfId="0" applyFill="1" applyBorder="1" applyAlignment="1"/>
    <xf numFmtId="0" fontId="2" fillId="0" borderId="11" xfId="0" applyFont="1" applyBorder="1"/>
    <xf numFmtId="0" fontId="0" fillId="0" borderId="11" xfId="0" applyFill="1" applyBorder="1"/>
    <xf numFmtId="0" fontId="2" fillId="0" borderId="11" xfId="0" applyFont="1" applyFill="1" applyBorder="1"/>
    <xf numFmtId="14" fontId="0" fillId="0" borderId="11" xfId="0" applyNumberFormat="1" applyFill="1" applyBorder="1"/>
    <xf numFmtId="1" fontId="0" fillId="0" borderId="11" xfId="0" applyNumberFormat="1" applyFill="1" applyBorder="1"/>
    <xf numFmtId="0" fontId="0" fillId="0" borderId="13" xfId="0" applyFill="1" applyBorder="1"/>
    <xf numFmtId="14" fontId="0" fillId="0" borderId="13" xfId="0" applyNumberFormat="1" applyBorder="1"/>
    <xf numFmtId="1" fontId="0" fillId="0" borderId="13" xfId="0" applyNumberFormat="1" applyBorder="1"/>
    <xf numFmtId="0" fontId="0" fillId="0" borderId="13" xfId="0" applyFill="1" applyBorder="1" applyAlignment="1"/>
    <xf numFmtId="0" fontId="0" fillId="0" borderId="13" xfId="0" applyBorder="1" applyAlignment="1"/>
    <xf numFmtId="1" fontId="0" fillId="0" borderId="0" xfId="0" applyNumberFormat="1" applyBorder="1"/>
    <xf numFmtId="0" fontId="0" fillId="0" borderId="10" xfId="0" applyBorder="1"/>
    <xf numFmtId="0" fontId="0" fillId="0" borderId="14" xfId="0" applyBorder="1"/>
    <xf numFmtId="0" fontId="2" fillId="0" borderId="4" xfId="0" applyFont="1" applyBorder="1"/>
    <xf numFmtId="14" fontId="0" fillId="0" borderId="4" xfId="0" applyNumberFormat="1" applyBorder="1"/>
    <xf numFmtId="1" fontId="0" fillId="0" borderId="4" xfId="0" applyNumberFormat="1" applyBorder="1"/>
    <xf numFmtId="0" fontId="0" fillId="0" borderId="4" xfId="0" applyFill="1" applyBorder="1"/>
    <xf numFmtId="0" fontId="0" fillId="0" borderId="4" xfId="0" applyFill="1" applyBorder="1" applyAlignment="1"/>
    <xf numFmtId="0" fontId="0" fillId="0" borderId="4" xfId="0" applyBorder="1"/>
    <xf numFmtId="0" fontId="2" fillId="0" borderId="4" xfId="0" applyFont="1" applyFill="1" applyBorder="1"/>
    <xf numFmtId="14" fontId="0" fillId="0" borderId="4" xfId="0" applyNumberFormat="1" applyFill="1" applyBorder="1"/>
    <xf numFmtId="1" fontId="0" fillId="0" borderId="4" xfId="0" applyNumberFormat="1" applyFill="1" applyBorder="1"/>
    <xf numFmtId="0" fontId="0" fillId="0" borderId="13" xfId="0" applyBorder="1"/>
    <xf numFmtId="0" fontId="0" fillId="0" borderId="9" xfId="0" applyFill="1" applyBorder="1" applyAlignment="1"/>
    <xf numFmtId="0" fontId="1" fillId="0" borderId="0" xfId="0" applyFont="1" applyFill="1" applyAlignment="1">
      <alignment wrapText="1"/>
    </xf>
    <xf numFmtId="0" fontId="0" fillId="0" borderId="0" xfId="0" applyFill="1"/>
    <xf numFmtId="0" fontId="0" fillId="0" borderId="1" xfId="0" applyFill="1" applyBorder="1" applyAlignment="1"/>
    <xf numFmtId="164" fontId="0" fillId="0" borderId="2" xfId="0" applyNumberFormat="1" applyFill="1" applyBorder="1" applyAlignment="1"/>
    <xf numFmtId="0" fontId="0" fillId="0" borderId="3" xfId="0" applyFill="1" applyBorder="1" applyAlignment="1"/>
    <xf numFmtId="0" fontId="0" fillId="0" borderId="3" xfId="0" applyFill="1" applyBorder="1" applyAlignment="1">
      <alignment wrapText="1"/>
    </xf>
    <xf numFmtId="0" fontId="0" fillId="0" borderId="0" xfId="0" applyFill="1" applyAlignment="1"/>
    <xf numFmtId="0" fontId="0" fillId="0" borderId="8" xfId="0" applyFill="1" applyBorder="1" applyAlignment="1"/>
    <xf numFmtId="164" fontId="0" fillId="0" borderId="0" xfId="0" applyNumberFormat="1" applyFill="1" applyBorder="1" applyAlignment="1"/>
    <xf numFmtId="0" fontId="0" fillId="0" borderId="9" xfId="0" applyFill="1" applyBorder="1" applyAlignment="1">
      <alignment wrapText="1"/>
    </xf>
    <xf numFmtId="0" fontId="0" fillId="0" borderId="5" xfId="0" applyFill="1" applyBorder="1" applyAlignment="1"/>
    <xf numFmtId="164" fontId="0" fillId="0" borderId="6" xfId="0" applyNumberFormat="1" applyFill="1" applyBorder="1" applyAlignment="1"/>
    <xf numFmtId="0" fontId="0" fillId="0" borderId="7" xfId="0" applyFill="1" applyBorder="1" applyAlignment="1"/>
    <xf numFmtId="0" fontId="0" fillId="0" borderId="7" xfId="0" applyFill="1" applyBorder="1" applyAlignment="1">
      <alignment wrapText="1"/>
    </xf>
    <xf numFmtId="0" fontId="0" fillId="0" borderId="10" xfId="0" applyFill="1" applyBorder="1" applyAlignment="1"/>
    <xf numFmtId="0" fontId="0" fillId="0" borderId="0" xfId="0" applyFill="1" applyAlignment="1">
      <alignment wrapText="1"/>
    </xf>
    <xf numFmtId="0" fontId="1" fillId="0" borderId="6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1" fontId="1" fillId="0" borderId="10" xfId="0" applyNumberFormat="1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0" xfId="0" applyFont="1" applyFill="1" applyBorder="1" applyAlignment="1">
      <alignment horizontal="center" wrapText="1"/>
    </xf>
    <xf numFmtId="0" fontId="5" fillId="0" borderId="12" xfId="0" applyFont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0" xfId="0" applyFont="1" applyFill="1" applyBorder="1" applyAlignment="1">
      <alignment wrapText="1"/>
    </xf>
    <xf numFmtId="0" fontId="1" fillId="0" borderId="11" xfId="0" applyFont="1" applyFill="1" applyBorder="1" applyAlignment="1">
      <alignment horizontal="center"/>
    </xf>
    <xf numFmtId="0" fontId="6" fillId="0" borderId="11" xfId="0" applyFont="1" applyFill="1" applyBorder="1"/>
    <xf numFmtId="0" fontId="6" fillId="0" borderId="10" xfId="0" applyFont="1" applyFill="1" applyBorder="1"/>
    <xf numFmtId="0" fontId="0" fillId="0" borderId="10" xfId="0" applyFill="1" applyBorder="1"/>
    <xf numFmtId="165" fontId="0" fillId="0" borderId="11" xfId="0" applyNumberFormat="1" applyFont="1" applyFill="1" applyBorder="1"/>
    <xf numFmtId="0" fontId="0" fillId="0" borderId="0" xfId="0" applyAlignment="1">
      <alignment horizontal="right"/>
    </xf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1" fillId="0" borderId="0" xfId="0" applyFont="1"/>
    <xf numFmtId="0" fontId="7" fillId="0" borderId="0" xfId="0" applyFont="1"/>
    <xf numFmtId="0" fontId="3" fillId="0" borderId="11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workbookViewId="0">
      <selection activeCell="E14" sqref="E14:F14"/>
    </sheetView>
  </sheetViews>
  <sheetFormatPr defaultRowHeight="15" x14ac:dyDescent="0.25"/>
  <cols>
    <col min="1" max="1" width="13.140625" bestFit="1" customWidth="1"/>
    <col min="2" max="2" width="13.7109375" bestFit="1" customWidth="1"/>
    <col min="3" max="3" width="15.28515625" bestFit="1" customWidth="1"/>
  </cols>
  <sheetData>
    <row r="3" spans="1:6" x14ac:dyDescent="0.25">
      <c r="A3" s="68" t="s">
        <v>57</v>
      </c>
      <c r="B3" t="s">
        <v>58</v>
      </c>
      <c r="C3" t="s">
        <v>59</v>
      </c>
    </row>
    <row r="4" spans="1:6" x14ac:dyDescent="0.25">
      <c r="A4" s="69" t="s">
        <v>46</v>
      </c>
      <c r="B4" s="67">
        <v>51.538370999999991</v>
      </c>
      <c r="C4" s="67">
        <v>-1.0891759999999997</v>
      </c>
      <c r="E4">
        <f t="shared" ref="E4:E11" si="0">RADIANS(B4)</f>
        <v>0.89951426506436227</v>
      </c>
      <c r="F4">
        <f t="shared" ref="F4:F11" si="1">RADIANS(C4)</f>
        <v>-1.9009707333701754E-2</v>
      </c>
    </row>
    <row r="5" spans="1:6" x14ac:dyDescent="0.25">
      <c r="A5" s="69" t="s">
        <v>15</v>
      </c>
      <c r="B5" s="67">
        <v>51.58628599999998</v>
      </c>
      <c r="C5" s="67">
        <v>-1.0036789999999998</v>
      </c>
      <c r="E5">
        <f t="shared" si="0"/>
        <v>0.90035053957545519</v>
      </c>
      <c r="F5">
        <f t="shared" si="1"/>
        <v>-1.7517503183124162E-2</v>
      </c>
    </row>
    <row r="6" spans="1:6" x14ac:dyDescent="0.25">
      <c r="A6" s="69" t="s">
        <v>49</v>
      </c>
      <c r="B6" s="67">
        <v>51.522127999999988</v>
      </c>
      <c r="C6" s="67">
        <v>-1.4500449999999996</v>
      </c>
      <c r="E6">
        <f t="shared" si="0"/>
        <v>0.89923077123396078</v>
      </c>
      <c r="F6">
        <f t="shared" si="1"/>
        <v>-2.530805955208117E-2</v>
      </c>
    </row>
    <row r="7" spans="1:6" x14ac:dyDescent="0.25">
      <c r="A7" s="69" t="s">
        <v>16</v>
      </c>
      <c r="B7" s="67">
        <v>51.62764600000002</v>
      </c>
      <c r="C7" s="67">
        <v>-1.1871730000000003</v>
      </c>
      <c r="E7">
        <f t="shared" si="0"/>
        <v>0.90107240775408071</v>
      </c>
      <c r="F7">
        <f t="shared" si="1"/>
        <v>-2.0720077640778645E-2</v>
      </c>
    </row>
    <row r="8" spans="1:6" x14ac:dyDescent="0.25">
      <c r="A8" s="69" t="s">
        <v>47</v>
      </c>
      <c r="B8" s="67">
        <v>51.620791000000018</v>
      </c>
      <c r="C8" s="67">
        <v>-1.0489889999999999</v>
      </c>
      <c r="E8">
        <f t="shared" si="0"/>
        <v>0.9009527654338565</v>
      </c>
      <c r="F8">
        <f t="shared" si="1"/>
        <v>-1.8308311867202796E-2</v>
      </c>
    </row>
    <row r="9" spans="1:6" x14ac:dyDescent="0.25">
      <c r="A9" s="69" t="s">
        <v>48</v>
      </c>
      <c r="B9" s="67">
        <v>51.590190999999997</v>
      </c>
      <c r="C9" s="67">
        <v>-1.0881539999999998</v>
      </c>
      <c r="E9">
        <f t="shared" si="0"/>
        <v>0.90041869468274582</v>
      </c>
      <c r="F9">
        <f t="shared" si="1"/>
        <v>-1.8991870068746374E-2</v>
      </c>
    </row>
    <row r="10" spans="1:6" x14ac:dyDescent="0.25">
      <c r="A10" s="69" t="s">
        <v>17</v>
      </c>
      <c r="B10" s="67">
        <v>51.629315000000013</v>
      </c>
      <c r="C10" s="67">
        <v>-1.1537019999999996</v>
      </c>
      <c r="E10">
        <f t="shared" si="0"/>
        <v>0.90110153729929643</v>
      </c>
      <c r="F10">
        <f t="shared" si="1"/>
        <v>-2.0135898486843613E-2</v>
      </c>
    </row>
    <row r="11" spans="1:6" x14ac:dyDescent="0.25">
      <c r="A11" s="69" t="s">
        <v>50</v>
      </c>
      <c r="B11" s="67">
        <v>51.589776000000022</v>
      </c>
      <c r="C11" s="67">
        <v>-1.2060850000000005</v>
      </c>
      <c r="E11">
        <f t="shared" si="0"/>
        <v>0.9004114515663505</v>
      </c>
      <c r="F11">
        <f t="shared" si="1"/>
        <v>-2.1050154308915818E-2</v>
      </c>
    </row>
    <row r="12" spans="1:6" x14ac:dyDescent="0.25">
      <c r="A12" s="69" t="s">
        <v>64</v>
      </c>
      <c r="B12" s="67"/>
      <c r="C12" s="67"/>
    </row>
    <row r="13" spans="1:6" x14ac:dyDescent="0.25">
      <c r="A13" s="69" t="s">
        <v>65</v>
      </c>
      <c r="B13" s="67">
        <v>51.58542560000005</v>
      </c>
      <c r="C13" s="67">
        <v>-1.1652421600000027</v>
      </c>
    </row>
    <row r="14" spans="1:6" x14ac:dyDescent="0.25">
      <c r="E14">
        <f>AVERAGE(E4:E11)</f>
        <v>0.90038155407626363</v>
      </c>
      <c r="F14">
        <f>AVERAGE(F4:F11)</f>
        <v>-2.0130197805174294E-2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0"/>
  <sheetViews>
    <sheetView topLeftCell="F139" zoomScale="80" zoomScaleNormal="80" workbookViewId="0">
      <selection activeCell="Q171" sqref="Q171"/>
    </sheetView>
  </sheetViews>
  <sheetFormatPr defaultColWidth="13" defaultRowHeight="15" x14ac:dyDescent="0.25"/>
  <cols>
    <col min="1" max="1" width="13.28515625" style="42" bestFit="1" customWidth="1"/>
    <col min="2" max="2" width="19" style="42" bestFit="1" customWidth="1"/>
    <col min="3" max="3" width="14.7109375" style="42" bestFit="1" customWidth="1"/>
    <col min="4" max="4" width="14.7109375" style="10" customWidth="1"/>
    <col min="5" max="5" width="12.85546875" style="10" customWidth="1"/>
    <col min="6" max="6" width="9.140625" style="43" bestFit="1" customWidth="1"/>
    <col min="7" max="7" width="8.28515625" style="42" bestFit="1" customWidth="1"/>
    <col min="8" max="8" width="10.42578125" style="42" bestFit="1" customWidth="1"/>
    <col min="9" max="9" width="15.42578125" style="42" customWidth="1"/>
    <col min="10" max="10" width="23.42578125" style="41" customWidth="1"/>
    <col min="11" max="11" width="19.140625" style="41" customWidth="1"/>
    <col min="12" max="12" width="12.7109375" style="50" bestFit="1" customWidth="1"/>
    <col min="13" max="13" width="13.42578125" style="41" bestFit="1" customWidth="1"/>
    <col min="14" max="14" width="15.85546875" style="41" bestFit="1" customWidth="1"/>
    <col min="15" max="15" width="15.42578125" style="41" bestFit="1" customWidth="1"/>
    <col min="16" max="16" width="14" style="41" bestFit="1" customWidth="1"/>
    <col min="17" max="17" width="11.85546875" style="41" bestFit="1" customWidth="1"/>
    <col min="18" max="18" width="13.42578125" style="41" bestFit="1" customWidth="1"/>
    <col min="19" max="19" width="17.140625" style="41" customWidth="1"/>
    <col min="20" max="20" width="16.42578125" style="41" customWidth="1"/>
    <col min="21" max="21" width="15.7109375" style="41" customWidth="1"/>
    <col min="22" max="22" width="16" style="41" customWidth="1"/>
    <col min="23" max="23" width="17.42578125" style="41" customWidth="1"/>
    <col min="24" max="24" width="15.5703125" style="41" customWidth="1"/>
    <col min="25" max="25" width="13.7109375" style="41" customWidth="1"/>
    <col min="26" max="16384" width="13" style="36"/>
  </cols>
  <sheetData>
    <row r="1" spans="1:35" s="35" customFormat="1" ht="26.25" customHeight="1" x14ac:dyDescent="0.25">
      <c r="A1" s="76" t="s">
        <v>0</v>
      </c>
      <c r="B1" s="76" t="s">
        <v>1</v>
      </c>
      <c r="C1" s="76" t="s">
        <v>2</v>
      </c>
      <c r="D1" s="60" t="s">
        <v>41</v>
      </c>
      <c r="E1" s="60" t="s">
        <v>42</v>
      </c>
      <c r="F1" s="78" t="s">
        <v>3</v>
      </c>
      <c r="G1" s="76" t="s">
        <v>4</v>
      </c>
      <c r="H1" s="76" t="s">
        <v>5</v>
      </c>
      <c r="I1" s="72" t="s">
        <v>6</v>
      </c>
      <c r="J1" s="72" t="s">
        <v>7</v>
      </c>
      <c r="K1" s="72" t="s">
        <v>21</v>
      </c>
      <c r="L1" s="72" t="s">
        <v>22</v>
      </c>
      <c r="M1" s="72" t="s">
        <v>24</v>
      </c>
      <c r="N1" s="72" t="s">
        <v>43</v>
      </c>
      <c r="O1" s="72" t="s">
        <v>23</v>
      </c>
      <c r="P1" s="72" t="s">
        <v>25</v>
      </c>
      <c r="Q1" s="72" t="s">
        <v>44</v>
      </c>
      <c r="R1" s="72" t="s">
        <v>45</v>
      </c>
      <c r="S1" s="74" t="s">
        <v>8</v>
      </c>
      <c r="T1" s="74" t="s">
        <v>18</v>
      </c>
      <c r="U1" s="72" t="s">
        <v>9</v>
      </c>
      <c r="V1" s="72" t="s">
        <v>10</v>
      </c>
      <c r="W1" s="72" t="s">
        <v>11</v>
      </c>
      <c r="X1" s="72" t="s">
        <v>12</v>
      </c>
      <c r="Y1" s="74" t="s">
        <v>51</v>
      </c>
    </row>
    <row r="2" spans="1:35" ht="0.75" customHeight="1" x14ac:dyDescent="0.25">
      <c r="A2" s="77"/>
      <c r="B2" s="77"/>
      <c r="C2" s="77"/>
      <c r="D2" s="61"/>
      <c r="E2" s="61"/>
      <c r="F2" s="79"/>
      <c r="G2" s="77"/>
      <c r="H2" s="77"/>
      <c r="I2" s="73"/>
      <c r="J2" s="73"/>
      <c r="K2" s="73"/>
      <c r="L2" s="73"/>
      <c r="M2" s="73"/>
      <c r="N2" s="73"/>
      <c r="O2" s="73"/>
      <c r="P2" s="73"/>
      <c r="Q2" s="73"/>
      <c r="R2" s="73"/>
      <c r="S2" s="75"/>
      <c r="T2" s="75"/>
      <c r="U2" s="73"/>
      <c r="V2" s="73"/>
      <c r="W2" s="73"/>
      <c r="X2" s="73"/>
      <c r="Y2" s="75"/>
    </row>
    <row r="3" spans="1:35" x14ac:dyDescent="0.25">
      <c r="A3" s="37" t="s">
        <v>13</v>
      </c>
      <c r="B3" s="37" t="s">
        <v>14</v>
      </c>
      <c r="C3" s="37" t="s">
        <v>46</v>
      </c>
      <c r="D3" s="7">
        <v>51.538370999999998</v>
      </c>
      <c r="E3" s="7">
        <v>-1.0891759999999999</v>
      </c>
      <c r="F3" s="38">
        <v>40673</v>
      </c>
      <c r="G3" s="37">
        <v>1</v>
      </c>
      <c r="H3" s="37">
        <v>1</v>
      </c>
      <c r="I3" s="28">
        <v>1</v>
      </c>
      <c r="J3" s="39">
        <v>4</v>
      </c>
      <c r="K3" s="39"/>
      <c r="L3" s="40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28"/>
      <c r="Y3" s="39"/>
    </row>
    <row r="4" spans="1:35" x14ac:dyDescent="0.25">
      <c r="A4" s="42" t="s">
        <v>13</v>
      </c>
      <c r="B4" s="42" t="s">
        <v>14</v>
      </c>
      <c r="C4" s="37" t="s">
        <v>46</v>
      </c>
      <c r="D4" s="7">
        <v>51.538370999999998</v>
      </c>
      <c r="E4" s="7">
        <v>-1.0891759999999999</v>
      </c>
      <c r="F4" s="43">
        <v>40673</v>
      </c>
      <c r="G4" s="42">
        <v>1</v>
      </c>
      <c r="H4" s="42">
        <v>2</v>
      </c>
      <c r="I4" s="10">
        <v>1</v>
      </c>
      <c r="J4" s="34">
        <v>2</v>
      </c>
      <c r="K4" s="34"/>
      <c r="L4" s="4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10"/>
      <c r="Y4" s="34">
        <v>1</v>
      </c>
      <c r="AA4" s="37" t="s">
        <v>46</v>
      </c>
    </row>
    <row r="5" spans="1:35" ht="15.75" customHeight="1" x14ac:dyDescent="0.25">
      <c r="A5" s="42" t="s">
        <v>13</v>
      </c>
      <c r="B5" s="42" t="s">
        <v>14</v>
      </c>
      <c r="C5" s="37" t="s">
        <v>46</v>
      </c>
      <c r="D5" s="7">
        <v>51.538370999999998</v>
      </c>
      <c r="E5" s="7">
        <v>-1.0891759999999999</v>
      </c>
      <c r="F5" s="43">
        <v>40673</v>
      </c>
      <c r="G5" s="42">
        <v>1</v>
      </c>
      <c r="H5" s="42">
        <v>3</v>
      </c>
      <c r="I5" s="10"/>
      <c r="J5" s="34">
        <v>1</v>
      </c>
      <c r="K5" s="34"/>
      <c r="L5" s="4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X5" s="10"/>
      <c r="Y5" s="34"/>
      <c r="AA5" s="37" t="s">
        <v>15</v>
      </c>
      <c r="AB5" s="36">
        <v>8</v>
      </c>
    </row>
    <row r="6" spans="1:35" x14ac:dyDescent="0.25">
      <c r="A6" s="42" t="s">
        <v>13</v>
      </c>
      <c r="B6" s="42" t="s">
        <v>14</v>
      </c>
      <c r="C6" s="37" t="s">
        <v>46</v>
      </c>
      <c r="D6" s="7">
        <v>51.538370999999998</v>
      </c>
      <c r="E6" s="7">
        <v>-1.0891759999999999</v>
      </c>
      <c r="F6" s="43">
        <v>40673</v>
      </c>
      <c r="G6" s="42">
        <v>1</v>
      </c>
      <c r="H6" s="42">
        <v>4</v>
      </c>
      <c r="I6" s="10"/>
      <c r="J6" s="34"/>
      <c r="K6" s="34"/>
      <c r="L6" s="44"/>
      <c r="M6" s="34">
        <v>2</v>
      </c>
      <c r="N6" s="34"/>
      <c r="O6" s="34"/>
      <c r="P6" s="34"/>
      <c r="Q6" s="34"/>
      <c r="R6" s="34"/>
      <c r="S6" s="34"/>
      <c r="T6" s="34">
        <v>1</v>
      </c>
      <c r="U6" s="34"/>
      <c r="V6" s="34"/>
      <c r="W6" s="34"/>
      <c r="X6" s="10"/>
      <c r="Y6" s="34"/>
      <c r="AA6" s="45" t="s">
        <v>16</v>
      </c>
      <c r="AB6" s="36">
        <v>12</v>
      </c>
      <c r="AC6" s="36">
        <v>14</v>
      </c>
    </row>
    <row r="7" spans="1:35" x14ac:dyDescent="0.25">
      <c r="A7" s="42" t="s">
        <v>13</v>
      </c>
      <c r="B7" s="42" t="s">
        <v>14</v>
      </c>
      <c r="C7" s="37" t="s">
        <v>46</v>
      </c>
      <c r="D7" s="7">
        <v>51.538370999999998</v>
      </c>
      <c r="E7" s="7">
        <v>-1.0891759999999999</v>
      </c>
      <c r="F7" s="43">
        <v>40673</v>
      </c>
      <c r="G7" s="42">
        <v>1</v>
      </c>
      <c r="H7" s="42">
        <v>5</v>
      </c>
      <c r="I7" s="10"/>
      <c r="J7" s="34"/>
      <c r="K7" s="34"/>
      <c r="L7" s="44"/>
      <c r="M7" s="34"/>
      <c r="N7" s="34"/>
      <c r="O7" s="34"/>
      <c r="P7" s="34"/>
      <c r="Q7" s="34"/>
      <c r="R7" s="34"/>
      <c r="S7" s="34"/>
      <c r="T7" s="34">
        <v>2</v>
      </c>
      <c r="U7" s="34"/>
      <c r="V7" s="34"/>
      <c r="W7" s="34"/>
      <c r="X7" s="10"/>
      <c r="Y7" s="34"/>
      <c r="AA7" s="37" t="s">
        <v>47</v>
      </c>
      <c r="AB7" s="36">
        <v>10</v>
      </c>
      <c r="AC7" s="36">
        <v>5</v>
      </c>
      <c r="AD7" s="36">
        <v>10</v>
      </c>
    </row>
    <row r="8" spans="1:35" x14ac:dyDescent="0.25">
      <c r="A8" s="42" t="s">
        <v>13</v>
      </c>
      <c r="B8" s="42" t="s">
        <v>14</v>
      </c>
      <c r="C8" s="37" t="s">
        <v>46</v>
      </c>
      <c r="D8" s="7">
        <v>51.538370999999998</v>
      </c>
      <c r="E8" s="7">
        <v>-1.0891759999999999</v>
      </c>
      <c r="F8" s="43">
        <v>40673</v>
      </c>
      <c r="G8" s="42">
        <v>1</v>
      </c>
      <c r="H8" s="42">
        <v>6</v>
      </c>
      <c r="I8" s="10"/>
      <c r="J8" s="34">
        <v>1</v>
      </c>
      <c r="K8" s="34"/>
      <c r="L8" s="44"/>
      <c r="M8" s="34"/>
      <c r="N8" s="34"/>
      <c r="O8" s="34"/>
      <c r="P8" s="34"/>
      <c r="Q8" s="34"/>
      <c r="R8" s="34"/>
      <c r="S8" s="34"/>
      <c r="T8" s="34">
        <v>1</v>
      </c>
      <c r="U8" s="34"/>
      <c r="V8" s="34"/>
      <c r="W8" s="34"/>
      <c r="X8" s="10"/>
      <c r="Y8" s="34"/>
      <c r="AA8" s="37" t="s">
        <v>48</v>
      </c>
      <c r="AB8" s="36">
        <v>6</v>
      </c>
      <c r="AC8" s="36">
        <v>6</v>
      </c>
      <c r="AD8" s="36">
        <v>8</v>
      </c>
      <c r="AE8" s="3">
        <v>4</v>
      </c>
    </row>
    <row r="9" spans="1:35" x14ac:dyDescent="0.25">
      <c r="A9" s="42" t="s">
        <v>13</v>
      </c>
      <c r="B9" s="42" t="s">
        <v>14</v>
      </c>
      <c r="C9" s="37" t="s">
        <v>46</v>
      </c>
      <c r="D9" s="7">
        <v>51.538370999999998</v>
      </c>
      <c r="E9" s="7">
        <v>-1.0891759999999999</v>
      </c>
      <c r="F9" s="43">
        <v>40680</v>
      </c>
      <c r="G9" s="42">
        <v>2</v>
      </c>
      <c r="H9" s="42">
        <v>1</v>
      </c>
      <c r="I9" s="10"/>
      <c r="J9" s="34">
        <v>10</v>
      </c>
      <c r="K9" s="34">
        <v>1</v>
      </c>
      <c r="L9" s="4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10"/>
      <c r="Y9" s="34"/>
      <c r="AA9" s="37" t="s">
        <v>17</v>
      </c>
      <c r="AB9" s="36">
        <v>11</v>
      </c>
      <c r="AC9" s="36">
        <v>11</v>
      </c>
      <c r="AD9" s="36">
        <v>2</v>
      </c>
      <c r="AE9" s="3">
        <v>7</v>
      </c>
      <c r="AF9" s="3">
        <v>6</v>
      </c>
    </row>
    <row r="10" spans="1:35" x14ac:dyDescent="0.25">
      <c r="A10" s="42" t="s">
        <v>13</v>
      </c>
      <c r="B10" s="42" t="s">
        <v>14</v>
      </c>
      <c r="C10" s="37" t="s">
        <v>46</v>
      </c>
      <c r="D10" s="7">
        <v>51.538370999999998</v>
      </c>
      <c r="E10" s="7">
        <v>-1.0891759999999999</v>
      </c>
      <c r="F10" s="43">
        <v>40680</v>
      </c>
      <c r="G10" s="42">
        <v>2</v>
      </c>
      <c r="H10" s="42">
        <v>2</v>
      </c>
      <c r="I10" s="10"/>
      <c r="J10" s="34">
        <v>7</v>
      </c>
      <c r="K10" s="34">
        <v>4</v>
      </c>
      <c r="L10" s="44"/>
      <c r="M10" s="34"/>
      <c r="N10" s="34">
        <v>1</v>
      </c>
      <c r="O10" s="34"/>
      <c r="P10" s="34"/>
      <c r="Q10" s="34"/>
      <c r="R10" s="34"/>
      <c r="S10" s="34"/>
      <c r="T10" s="34"/>
      <c r="U10" s="34"/>
      <c r="V10" s="34"/>
      <c r="W10" s="34"/>
      <c r="X10" s="10"/>
      <c r="Y10" s="34"/>
      <c r="AA10" s="37" t="s">
        <v>49</v>
      </c>
      <c r="AB10" s="36">
        <v>25</v>
      </c>
      <c r="AC10" s="36">
        <v>32</v>
      </c>
      <c r="AD10" s="36">
        <v>22</v>
      </c>
      <c r="AE10" s="3">
        <v>30</v>
      </c>
      <c r="AF10" s="3">
        <v>26</v>
      </c>
      <c r="AG10" s="3">
        <v>24</v>
      </c>
    </row>
    <row r="11" spans="1:35" x14ac:dyDescent="0.25">
      <c r="A11" s="42" t="s">
        <v>13</v>
      </c>
      <c r="B11" s="42" t="s">
        <v>14</v>
      </c>
      <c r="C11" s="37" t="s">
        <v>46</v>
      </c>
      <c r="D11" s="7">
        <v>51.538370999999998</v>
      </c>
      <c r="E11" s="7">
        <v>-1.0891759999999999</v>
      </c>
      <c r="F11" s="43">
        <v>40680</v>
      </c>
      <c r="G11" s="42">
        <v>2</v>
      </c>
      <c r="H11" s="42">
        <v>3</v>
      </c>
      <c r="I11" s="10"/>
      <c r="J11" s="34">
        <v>5</v>
      </c>
      <c r="K11" s="34">
        <v>7</v>
      </c>
      <c r="L11" s="4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10"/>
      <c r="Y11" s="34"/>
      <c r="AA11" s="42" t="s">
        <v>50</v>
      </c>
      <c r="AB11" s="36">
        <v>10</v>
      </c>
      <c r="AC11" s="36">
        <v>14</v>
      </c>
      <c r="AD11" s="36">
        <v>4</v>
      </c>
      <c r="AE11" s="3">
        <v>11</v>
      </c>
      <c r="AF11" s="3">
        <v>8</v>
      </c>
      <c r="AG11" s="3">
        <v>6</v>
      </c>
      <c r="AH11" s="3">
        <v>19</v>
      </c>
    </row>
    <row r="12" spans="1:35" x14ac:dyDescent="0.25">
      <c r="A12" s="42" t="s">
        <v>13</v>
      </c>
      <c r="B12" s="42" t="s">
        <v>14</v>
      </c>
      <c r="C12" s="37" t="s">
        <v>46</v>
      </c>
      <c r="D12" s="7">
        <v>51.538370999999998</v>
      </c>
      <c r="E12" s="7">
        <v>-1.0891759999999999</v>
      </c>
      <c r="F12" s="43">
        <v>40680</v>
      </c>
      <c r="G12" s="42">
        <v>2</v>
      </c>
      <c r="H12" s="42">
        <v>4</v>
      </c>
      <c r="I12" s="10"/>
      <c r="J12" s="34">
        <v>11</v>
      </c>
      <c r="K12" s="34"/>
      <c r="L12" s="44"/>
      <c r="M12" s="34">
        <v>2</v>
      </c>
      <c r="N12" s="34"/>
      <c r="O12" s="34"/>
      <c r="P12" s="34"/>
      <c r="Q12" s="34"/>
      <c r="R12" s="34"/>
      <c r="S12" s="34"/>
      <c r="T12" s="34">
        <v>1</v>
      </c>
      <c r="U12" s="34"/>
      <c r="V12" s="34"/>
      <c r="W12" s="34"/>
      <c r="X12" s="10"/>
      <c r="Y12" s="34"/>
      <c r="AB12" s="37" t="s">
        <v>46</v>
      </c>
      <c r="AC12" s="37" t="s">
        <v>15</v>
      </c>
      <c r="AD12" s="45" t="s">
        <v>16</v>
      </c>
      <c r="AE12" s="37" t="s">
        <v>47</v>
      </c>
      <c r="AF12" s="37" t="s">
        <v>48</v>
      </c>
      <c r="AG12" s="37" t="s">
        <v>17</v>
      </c>
      <c r="AH12" s="37" t="s">
        <v>49</v>
      </c>
      <c r="AI12" s="42" t="s">
        <v>50</v>
      </c>
    </row>
    <row r="13" spans="1:35" x14ac:dyDescent="0.25">
      <c r="A13" s="42" t="s">
        <v>13</v>
      </c>
      <c r="B13" s="42" t="s">
        <v>14</v>
      </c>
      <c r="C13" s="37" t="s">
        <v>46</v>
      </c>
      <c r="D13" s="7">
        <v>51.538370999999998</v>
      </c>
      <c r="E13" s="7">
        <v>-1.0891759999999999</v>
      </c>
      <c r="F13" s="43">
        <v>40680</v>
      </c>
      <c r="G13" s="42">
        <v>2</v>
      </c>
      <c r="H13" s="42">
        <v>5</v>
      </c>
      <c r="I13" s="10"/>
      <c r="J13" s="34">
        <v>8</v>
      </c>
      <c r="K13" s="34"/>
      <c r="L13" s="44"/>
      <c r="M13" s="34"/>
      <c r="N13" s="34">
        <v>1</v>
      </c>
      <c r="O13" s="34"/>
      <c r="P13" s="34"/>
      <c r="Q13" s="34"/>
      <c r="R13" s="34"/>
      <c r="S13" s="34"/>
      <c r="T13" s="34">
        <v>1</v>
      </c>
      <c r="U13" s="34"/>
      <c r="V13" s="34"/>
      <c r="W13" s="34"/>
      <c r="X13" s="10"/>
      <c r="Y13" s="34"/>
    </row>
    <row r="14" spans="1:35" x14ac:dyDescent="0.25">
      <c r="A14" s="42" t="s">
        <v>13</v>
      </c>
      <c r="B14" s="42" t="s">
        <v>14</v>
      </c>
      <c r="C14" s="37" t="s">
        <v>46</v>
      </c>
      <c r="D14" s="7">
        <v>51.538370999999998</v>
      </c>
      <c r="E14" s="7">
        <v>-1.0891759999999999</v>
      </c>
      <c r="F14" s="43">
        <v>40680</v>
      </c>
      <c r="G14" s="42">
        <v>2</v>
      </c>
      <c r="H14" s="42">
        <v>6</v>
      </c>
      <c r="I14" s="10"/>
      <c r="J14" s="34">
        <v>12</v>
      </c>
      <c r="K14" s="34"/>
      <c r="L14" s="44"/>
      <c r="M14" s="34">
        <v>2</v>
      </c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10"/>
      <c r="Y14" s="34"/>
      <c r="AF14" s="36">
        <f>AVERAGE(AB5:AH11)</f>
        <v>12.535714285714286</v>
      </c>
    </row>
    <row r="15" spans="1:35" x14ac:dyDescent="0.25">
      <c r="A15" s="42" t="s">
        <v>13</v>
      </c>
      <c r="B15" s="42" t="s">
        <v>14</v>
      </c>
      <c r="C15" s="37" t="s">
        <v>46</v>
      </c>
      <c r="D15" s="7">
        <v>51.538370999999998</v>
      </c>
      <c r="E15" s="7">
        <v>-1.0891759999999999</v>
      </c>
      <c r="F15" s="43">
        <v>40687</v>
      </c>
      <c r="G15" s="42">
        <v>3</v>
      </c>
      <c r="H15" s="42">
        <v>1</v>
      </c>
      <c r="I15" s="10"/>
      <c r="J15" s="34">
        <v>11</v>
      </c>
      <c r="K15" s="34"/>
      <c r="L15" s="44"/>
      <c r="M15" s="34"/>
      <c r="N15" s="34"/>
      <c r="O15" s="34"/>
      <c r="P15" s="34"/>
      <c r="Q15" s="34"/>
      <c r="R15" s="34"/>
      <c r="S15" s="34"/>
      <c r="T15" s="34">
        <v>1</v>
      </c>
      <c r="U15" s="34"/>
      <c r="V15" s="34"/>
      <c r="W15" s="34"/>
      <c r="X15" s="10"/>
      <c r="Y15" s="34"/>
      <c r="AF15" s="36">
        <f>MAX(AB5:AH11)</f>
        <v>32</v>
      </c>
    </row>
    <row r="16" spans="1:35" x14ac:dyDescent="0.25">
      <c r="A16" s="42" t="s">
        <v>13</v>
      </c>
      <c r="B16" s="42" t="s">
        <v>14</v>
      </c>
      <c r="C16" s="37" t="s">
        <v>46</v>
      </c>
      <c r="D16" s="7">
        <v>51.538370999999998</v>
      </c>
      <c r="E16" s="7">
        <v>-1.0891759999999999</v>
      </c>
      <c r="F16" s="43">
        <v>40687</v>
      </c>
      <c r="G16" s="42">
        <v>3</v>
      </c>
      <c r="H16" s="42">
        <v>2</v>
      </c>
      <c r="I16" s="10"/>
      <c r="J16" s="34">
        <v>12</v>
      </c>
      <c r="K16" s="34"/>
      <c r="L16" s="44"/>
      <c r="M16" s="34"/>
      <c r="N16" s="34"/>
      <c r="O16" s="34"/>
      <c r="P16" s="34"/>
      <c r="Q16" s="34"/>
      <c r="R16" s="34"/>
      <c r="S16" s="34"/>
      <c r="T16" s="34">
        <v>1</v>
      </c>
      <c r="U16" s="34"/>
      <c r="V16" s="34"/>
      <c r="W16" s="34"/>
      <c r="X16" s="10"/>
      <c r="Y16" s="34"/>
    </row>
    <row r="17" spans="1:25" x14ac:dyDescent="0.25">
      <c r="A17" s="42" t="s">
        <v>13</v>
      </c>
      <c r="B17" s="42" t="s">
        <v>14</v>
      </c>
      <c r="C17" s="37" t="s">
        <v>46</v>
      </c>
      <c r="D17" s="7">
        <v>51.538370999999998</v>
      </c>
      <c r="E17" s="7">
        <v>-1.0891759999999999</v>
      </c>
      <c r="F17" s="43">
        <v>40687</v>
      </c>
      <c r="G17" s="42">
        <v>3</v>
      </c>
      <c r="H17" s="42">
        <v>3</v>
      </c>
      <c r="I17" s="10"/>
      <c r="J17" s="34">
        <v>10</v>
      </c>
      <c r="K17" s="34"/>
      <c r="L17" s="4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10"/>
      <c r="Y17" s="34"/>
    </row>
    <row r="18" spans="1:25" x14ac:dyDescent="0.25">
      <c r="A18" s="42" t="s">
        <v>13</v>
      </c>
      <c r="B18" s="42" t="s">
        <v>14</v>
      </c>
      <c r="C18" s="37" t="s">
        <v>46</v>
      </c>
      <c r="D18" s="7">
        <v>51.538370999999998</v>
      </c>
      <c r="E18" s="7">
        <v>-1.0891759999999999</v>
      </c>
      <c r="F18" s="43">
        <v>40687</v>
      </c>
      <c r="G18" s="42">
        <v>3</v>
      </c>
      <c r="H18" s="42">
        <v>4</v>
      </c>
      <c r="I18" s="10">
        <v>1</v>
      </c>
      <c r="J18" s="34">
        <v>2</v>
      </c>
      <c r="K18" s="34"/>
      <c r="L18" s="4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10"/>
      <c r="Y18" s="34"/>
    </row>
    <row r="19" spans="1:25" x14ac:dyDescent="0.25">
      <c r="A19" s="42" t="s">
        <v>13</v>
      </c>
      <c r="B19" s="42" t="s">
        <v>14</v>
      </c>
      <c r="C19" s="37" t="s">
        <v>46</v>
      </c>
      <c r="D19" s="7">
        <v>51.538370999999998</v>
      </c>
      <c r="E19" s="7">
        <v>-1.0891759999999999</v>
      </c>
      <c r="F19" s="43">
        <v>40687</v>
      </c>
      <c r="G19" s="42">
        <v>3</v>
      </c>
      <c r="H19" s="42">
        <v>5</v>
      </c>
      <c r="I19" s="10">
        <v>1</v>
      </c>
      <c r="J19" s="34"/>
      <c r="K19" s="34"/>
      <c r="L19" s="44"/>
      <c r="M19" s="34">
        <v>1</v>
      </c>
      <c r="N19" s="34"/>
      <c r="O19" s="34"/>
      <c r="P19" s="34"/>
      <c r="Q19" s="34"/>
      <c r="R19" s="34"/>
      <c r="S19" s="34"/>
      <c r="T19" s="34"/>
      <c r="U19" s="34"/>
      <c r="V19" s="34"/>
      <c r="W19" s="34"/>
      <c r="X19" s="10"/>
      <c r="Y19" s="34"/>
    </row>
    <row r="20" spans="1:25" x14ac:dyDescent="0.25">
      <c r="A20" s="45" t="s">
        <v>13</v>
      </c>
      <c r="B20" s="45" t="s">
        <v>14</v>
      </c>
      <c r="C20" s="37" t="s">
        <v>46</v>
      </c>
      <c r="D20" s="22">
        <v>51.538370999999998</v>
      </c>
      <c r="E20" s="22">
        <v>-1.0891759999999999</v>
      </c>
      <c r="F20" s="46">
        <v>40687</v>
      </c>
      <c r="G20" s="45">
        <v>3</v>
      </c>
      <c r="H20" s="45">
        <v>6</v>
      </c>
      <c r="I20" s="49"/>
      <c r="J20" s="47"/>
      <c r="K20" s="47"/>
      <c r="L20" s="48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9"/>
      <c r="Y20" s="47"/>
    </row>
    <row r="21" spans="1:25" x14ac:dyDescent="0.25">
      <c r="A21" s="37" t="s">
        <v>13</v>
      </c>
      <c r="B21" s="37" t="s">
        <v>14</v>
      </c>
      <c r="C21" s="37" t="s">
        <v>15</v>
      </c>
      <c r="D21" s="7">
        <v>51.586286000000001</v>
      </c>
      <c r="E21" s="12">
        <v>-1.003679</v>
      </c>
      <c r="F21" s="38">
        <v>40673</v>
      </c>
      <c r="G21" s="37">
        <v>1</v>
      </c>
      <c r="H21" s="37">
        <v>1</v>
      </c>
      <c r="I21" s="28"/>
      <c r="J21" s="39">
        <v>2</v>
      </c>
      <c r="K21" s="39"/>
      <c r="L21" s="40"/>
      <c r="M21" s="39">
        <v>2</v>
      </c>
      <c r="N21" s="39"/>
      <c r="O21" s="39"/>
      <c r="P21" s="39"/>
      <c r="Q21" s="39"/>
      <c r="R21" s="39"/>
      <c r="S21" s="39"/>
      <c r="T21" s="39">
        <v>1</v>
      </c>
      <c r="U21" s="39"/>
      <c r="V21" s="39"/>
      <c r="W21" s="39"/>
      <c r="X21" s="28"/>
      <c r="Y21" s="39">
        <v>1</v>
      </c>
    </row>
    <row r="22" spans="1:25" x14ac:dyDescent="0.25">
      <c r="A22" s="42" t="s">
        <v>13</v>
      </c>
      <c r="B22" s="42" t="s">
        <v>14</v>
      </c>
      <c r="C22" s="42" t="s">
        <v>15</v>
      </c>
      <c r="D22" s="7">
        <v>51.586286000000001</v>
      </c>
      <c r="E22" s="12">
        <v>-1.003679</v>
      </c>
      <c r="F22" s="43">
        <v>40673</v>
      </c>
      <c r="G22" s="42">
        <v>1</v>
      </c>
      <c r="H22" s="42">
        <v>2</v>
      </c>
      <c r="I22" s="10"/>
      <c r="J22" s="34">
        <v>4</v>
      </c>
      <c r="K22" s="34">
        <v>1</v>
      </c>
      <c r="L22" s="44"/>
      <c r="M22" s="34">
        <v>3</v>
      </c>
      <c r="N22" s="34"/>
      <c r="O22" s="34"/>
      <c r="P22" s="34"/>
      <c r="Q22" s="34"/>
      <c r="R22" s="34"/>
      <c r="S22" s="34"/>
      <c r="T22" s="34"/>
      <c r="U22" s="34">
        <v>1</v>
      </c>
      <c r="V22" s="34"/>
      <c r="W22" s="34"/>
      <c r="X22" s="10"/>
      <c r="Y22" s="34">
        <v>1</v>
      </c>
    </row>
    <row r="23" spans="1:25" x14ac:dyDescent="0.25">
      <c r="A23" s="42" t="s">
        <v>13</v>
      </c>
      <c r="B23" s="42" t="s">
        <v>14</v>
      </c>
      <c r="C23" s="42" t="s">
        <v>15</v>
      </c>
      <c r="D23" s="7">
        <v>51.586286000000001</v>
      </c>
      <c r="E23" s="12">
        <v>-1.003679</v>
      </c>
      <c r="F23" s="43">
        <v>40673</v>
      </c>
      <c r="G23" s="42">
        <v>1</v>
      </c>
      <c r="H23" s="42">
        <v>3</v>
      </c>
      <c r="I23" s="10"/>
      <c r="J23" s="34"/>
      <c r="K23" s="34"/>
      <c r="L23" s="44">
        <v>1</v>
      </c>
      <c r="M23" s="34">
        <v>1</v>
      </c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10"/>
      <c r="Y23" s="34"/>
    </row>
    <row r="24" spans="1:25" x14ac:dyDescent="0.25">
      <c r="A24" s="42" t="s">
        <v>13</v>
      </c>
      <c r="B24" s="42" t="s">
        <v>14</v>
      </c>
      <c r="C24" s="42" t="s">
        <v>15</v>
      </c>
      <c r="D24" s="7">
        <v>51.586286000000001</v>
      </c>
      <c r="E24" s="12">
        <v>-1.003679</v>
      </c>
      <c r="F24" s="43">
        <v>40673</v>
      </c>
      <c r="G24" s="42">
        <v>1</v>
      </c>
      <c r="H24" s="42">
        <v>4</v>
      </c>
      <c r="I24" s="10"/>
      <c r="J24" s="34"/>
      <c r="K24" s="34"/>
      <c r="L24" s="44"/>
      <c r="M24" s="34">
        <v>1</v>
      </c>
      <c r="N24" s="34"/>
      <c r="O24" s="34"/>
      <c r="P24" s="34"/>
      <c r="Q24" s="34"/>
      <c r="R24" s="34"/>
      <c r="S24" s="34"/>
      <c r="T24" s="34">
        <v>5</v>
      </c>
      <c r="U24" s="34"/>
      <c r="V24" s="34"/>
      <c r="W24" s="34"/>
      <c r="X24" s="10"/>
      <c r="Y24" s="34"/>
    </row>
    <row r="25" spans="1:25" x14ac:dyDescent="0.25">
      <c r="A25" s="42" t="s">
        <v>13</v>
      </c>
      <c r="B25" s="42" t="s">
        <v>14</v>
      </c>
      <c r="C25" s="42" t="s">
        <v>15</v>
      </c>
      <c r="D25" s="7">
        <v>51.586286000000001</v>
      </c>
      <c r="E25" s="12">
        <v>-1.003679</v>
      </c>
      <c r="F25" s="43">
        <v>40673</v>
      </c>
      <c r="G25" s="42">
        <v>1</v>
      </c>
      <c r="H25" s="42">
        <v>5</v>
      </c>
      <c r="I25" s="10"/>
      <c r="J25" s="34"/>
      <c r="K25" s="34"/>
      <c r="L25" s="44"/>
      <c r="M25" s="34"/>
      <c r="N25" s="34"/>
      <c r="O25" s="34"/>
      <c r="P25" s="34"/>
      <c r="Q25" s="34"/>
      <c r="R25" s="34"/>
      <c r="S25" s="34"/>
      <c r="T25" s="34">
        <v>3</v>
      </c>
      <c r="U25" s="34"/>
      <c r="V25" s="34"/>
      <c r="W25" s="34"/>
      <c r="X25" s="10"/>
      <c r="Y25" s="34"/>
    </row>
    <row r="26" spans="1:25" x14ac:dyDescent="0.25">
      <c r="A26" s="42" t="s">
        <v>13</v>
      </c>
      <c r="B26" s="42" t="s">
        <v>14</v>
      </c>
      <c r="C26" s="42" t="s">
        <v>15</v>
      </c>
      <c r="D26" s="7">
        <v>51.586286000000001</v>
      </c>
      <c r="E26" s="12">
        <v>-1.003679</v>
      </c>
      <c r="F26" s="43">
        <v>40673</v>
      </c>
      <c r="G26" s="42">
        <v>1</v>
      </c>
      <c r="H26" s="42">
        <v>6</v>
      </c>
      <c r="I26" s="10"/>
      <c r="J26" s="34">
        <v>3</v>
      </c>
      <c r="K26" s="34"/>
      <c r="L26" s="44"/>
      <c r="M26" s="34">
        <v>1</v>
      </c>
      <c r="N26" s="34"/>
      <c r="O26" s="34"/>
      <c r="P26" s="34"/>
      <c r="Q26" s="34"/>
      <c r="R26" s="34"/>
      <c r="S26" s="34"/>
      <c r="T26" s="34">
        <v>2</v>
      </c>
      <c r="U26" s="34"/>
      <c r="V26" s="34"/>
      <c r="W26" s="34"/>
      <c r="X26" s="10"/>
      <c r="Y26" s="34"/>
    </row>
    <row r="27" spans="1:25" x14ac:dyDescent="0.25">
      <c r="A27" s="42" t="s">
        <v>13</v>
      </c>
      <c r="B27" s="42" t="s">
        <v>14</v>
      </c>
      <c r="C27" s="42" t="s">
        <v>15</v>
      </c>
      <c r="D27" s="7">
        <v>51.586286000000001</v>
      </c>
      <c r="E27" s="12">
        <v>-1.003679</v>
      </c>
      <c r="F27" s="43">
        <v>40680</v>
      </c>
      <c r="G27" s="42">
        <v>2</v>
      </c>
      <c r="H27" s="42">
        <v>1</v>
      </c>
      <c r="I27" s="10"/>
      <c r="J27" s="34"/>
      <c r="K27" s="34">
        <v>1</v>
      </c>
      <c r="L27" s="44"/>
      <c r="M27" s="34">
        <v>2</v>
      </c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10"/>
      <c r="Y27" s="34"/>
    </row>
    <row r="28" spans="1:25" x14ac:dyDescent="0.25">
      <c r="A28" s="42" t="s">
        <v>13</v>
      </c>
      <c r="B28" s="42" t="s">
        <v>14</v>
      </c>
      <c r="C28" s="42" t="s">
        <v>15</v>
      </c>
      <c r="D28" s="7">
        <v>51.586286000000001</v>
      </c>
      <c r="E28" s="12">
        <v>-1.003679</v>
      </c>
      <c r="F28" s="43">
        <v>40680</v>
      </c>
      <c r="G28" s="42">
        <v>2</v>
      </c>
      <c r="H28" s="42">
        <v>2</v>
      </c>
      <c r="I28" s="10"/>
      <c r="J28" s="34"/>
      <c r="K28" s="34"/>
      <c r="L28" s="44"/>
      <c r="M28" s="34"/>
      <c r="N28" s="34"/>
      <c r="O28" s="34">
        <v>1</v>
      </c>
      <c r="P28" s="34"/>
      <c r="Q28" s="34"/>
      <c r="R28" s="34"/>
      <c r="S28" s="34"/>
      <c r="T28" s="34"/>
      <c r="U28" s="34"/>
      <c r="V28" s="34"/>
      <c r="W28" s="34"/>
      <c r="X28" s="10"/>
      <c r="Y28" s="34"/>
    </row>
    <row r="29" spans="1:25" x14ac:dyDescent="0.25">
      <c r="A29" s="42" t="s">
        <v>13</v>
      </c>
      <c r="B29" s="42" t="s">
        <v>14</v>
      </c>
      <c r="C29" s="42" t="s">
        <v>15</v>
      </c>
      <c r="D29" s="7">
        <v>51.586286000000001</v>
      </c>
      <c r="E29" s="12">
        <v>-1.003679</v>
      </c>
      <c r="F29" s="43">
        <v>40680</v>
      </c>
      <c r="G29" s="42">
        <v>2</v>
      </c>
      <c r="H29" s="42">
        <v>3</v>
      </c>
      <c r="I29" s="10"/>
      <c r="J29" s="34"/>
      <c r="K29" s="34"/>
      <c r="L29" s="44"/>
      <c r="M29" s="34">
        <v>1</v>
      </c>
      <c r="N29" s="34">
        <v>1</v>
      </c>
      <c r="O29" s="34"/>
      <c r="P29" s="34"/>
      <c r="Q29" s="34"/>
      <c r="R29" s="34"/>
      <c r="S29" s="34"/>
      <c r="T29" s="34"/>
      <c r="U29" s="34"/>
      <c r="V29" s="34"/>
      <c r="W29" s="34"/>
      <c r="X29" s="10"/>
      <c r="Y29" s="34"/>
    </row>
    <row r="30" spans="1:25" x14ac:dyDescent="0.25">
      <c r="A30" s="42" t="s">
        <v>13</v>
      </c>
      <c r="B30" s="42" t="s">
        <v>14</v>
      </c>
      <c r="C30" s="42" t="s">
        <v>15</v>
      </c>
      <c r="D30" s="7">
        <v>51.586286000000001</v>
      </c>
      <c r="E30" s="12">
        <v>-1.003679</v>
      </c>
      <c r="F30" s="43">
        <v>40680</v>
      </c>
      <c r="G30" s="42">
        <v>2</v>
      </c>
      <c r="H30" s="42">
        <v>4</v>
      </c>
      <c r="I30" s="10"/>
      <c r="J30" s="34">
        <v>1</v>
      </c>
      <c r="K30" s="34"/>
      <c r="L30" s="44"/>
      <c r="M30" s="34"/>
      <c r="N30" s="34"/>
      <c r="O30" s="34"/>
      <c r="P30" s="34"/>
      <c r="Q30" s="34"/>
      <c r="R30" s="34"/>
      <c r="S30" s="34"/>
      <c r="T30" s="34"/>
      <c r="U30" s="34"/>
      <c r="V30" s="34"/>
      <c r="W30" s="34"/>
      <c r="X30" s="10"/>
      <c r="Y30" s="34"/>
    </row>
    <row r="31" spans="1:25" x14ac:dyDescent="0.25">
      <c r="A31" s="42" t="s">
        <v>13</v>
      </c>
      <c r="B31" s="42" t="s">
        <v>14</v>
      </c>
      <c r="C31" s="42" t="s">
        <v>15</v>
      </c>
      <c r="D31" s="7">
        <v>51.586286000000001</v>
      </c>
      <c r="E31" s="12">
        <v>-1.003679</v>
      </c>
      <c r="F31" s="43">
        <v>40680</v>
      </c>
      <c r="G31" s="42">
        <v>2</v>
      </c>
      <c r="H31" s="42">
        <v>5</v>
      </c>
      <c r="I31" s="10"/>
      <c r="J31" s="34">
        <v>4</v>
      </c>
      <c r="K31" s="34"/>
      <c r="L31" s="4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10"/>
      <c r="Y31" s="34"/>
    </row>
    <row r="32" spans="1:25" x14ac:dyDescent="0.25">
      <c r="A32" s="42" t="s">
        <v>13</v>
      </c>
      <c r="B32" s="42" t="s">
        <v>14</v>
      </c>
      <c r="C32" s="42" t="s">
        <v>15</v>
      </c>
      <c r="D32" s="7">
        <v>51.586286000000001</v>
      </c>
      <c r="E32" s="12">
        <v>-1.003679</v>
      </c>
      <c r="F32" s="43">
        <v>40680</v>
      </c>
      <c r="G32" s="42">
        <v>2</v>
      </c>
      <c r="H32" s="42">
        <v>6</v>
      </c>
      <c r="I32" s="10"/>
      <c r="J32" s="34">
        <v>6</v>
      </c>
      <c r="K32" s="34"/>
      <c r="L32" s="44"/>
      <c r="M32" s="34"/>
      <c r="N32" s="34"/>
      <c r="O32" s="34">
        <v>1</v>
      </c>
      <c r="P32" s="34"/>
      <c r="Q32" s="34"/>
      <c r="R32" s="34"/>
      <c r="S32" s="34"/>
      <c r="T32" s="34"/>
      <c r="U32" s="34"/>
      <c r="V32" s="34"/>
      <c r="W32" s="34"/>
      <c r="X32" s="10"/>
      <c r="Y32" s="34"/>
    </row>
    <row r="33" spans="1:25" x14ac:dyDescent="0.25">
      <c r="A33" s="42" t="s">
        <v>13</v>
      </c>
      <c r="B33" s="42" t="s">
        <v>14</v>
      </c>
      <c r="C33" s="42" t="s">
        <v>15</v>
      </c>
      <c r="D33" s="7">
        <v>51.586286000000001</v>
      </c>
      <c r="E33" s="12">
        <v>-1.003679</v>
      </c>
      <c r="F33" s="43">
        <v>40687</v>
      </c>
      <c r="G33" s="42">
        <v>3</v>
      </c>
      <c r="H33" s="42">
        <v>1</v>
      </c>
      <c r="I33" s="10"/>
      <c r="J33" s="34"/>
      <c r="K33" s="34"/>
      <c r="L33" s="4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10"/>
      <c r="Y33" s="34"/>
    </row>
    <row r="34" spans="1:25" x14ac:dyDescent="0.25">
      <c r="A34" s="42" t="s">
        <v>13</v>
      </c>
      <c r="B34" s="42" t="s">
        <v>14</v>
      </c>
      <c r="C34" s="42" t="s">
        <v>15</v>
      </c>
      <c r="D34" s="7">
        <v>51.586286000000001</v>
      </c>
      <c r="E34" s="12">
        <v>-1.003679</v>
      </c>
      <c r="F34" s="43">
        <v>40687</v>
      </c>
      <c r="G34" s="42">
        <v>3</v>
      </c>
      <c r="H34" s="42">
        <v>2</v>
      </c>
      <c r="I34" s="10"/>
      <c r="J34" s="34">
        <v>2</v>
      </c>
      <c r="K34" s="34"/>
      <c r="L34" s="44"/>
      <c r="M34" s="34">
        <v>1</v>
      </c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10"/>
      <c r="Y34" s="34"/>
    </row>
    <row r="35" spans="1:25" x14ac:dyDescent="0.25">
      <c r="A35" s="42" t="s">
        <v>13</v>
      </c>
      <c r="B35" s="42" t="s">
        <v>14</v>
      </c>
      <c r="C35" s="42" t="s">
        <v>15</v>
      </c>
      <c r="D35" s="7">
        <v>51.586286000000001</v>
      </c>
      <c r="E35" s="12">
        <v>-1.003679</v>
      </c>
      <c r="F35" s="43">
        <v>40687</v>
      </c>
      <c r="G35" s="42">
        <v>3</v>
      </c>
      <c r="H35" s="42">
        <v>3</v>
      </c>
      <c r="I35" s="10"/>
      <c r="J35" s="34">
        <v>2</v>
      </c>
      <c r="K35" s="34"/>
      <c r="L35" s="44"/>
      <c r="M35" s="34"/>
      <c r="N35" s="34"/>
      <c r="O35" s="34"/>
      <c r="P35" s="34"/>
      <c r="Q35" s="34"/>
      <c r="R35" s="34"/>
      <c r="S35" s="34"/>
      <c r="T35" s="34"/>
      <c r="U35" s="34"/>
      <c r="V35" s="34">
        <v>1</v>
      </c>
      <c r="W35" s="34"/>
      <c r="X35" s="10"/>
      <c r="Y35" s="34">
        <v>1</v>
      </c>
    </row>
    <row r="36" spans="1:25" x14ac:dyDescent="0.25">
      <c r="A36" s="42" t="s">
        <v>13</v>
      </c>
      <c r="B36" s="42" t="s">
        <v>14</v>
      </c>
      <c r="C36" s="42" t="s">
        <v>15</v>
      </c>
      <c r="D36" s="7">
        <v>51.586286000000001</v>
      </c>
      <c r="E36" s="12">
        <v>-1.003679</v>
      </c>
      <c r="F36" s="43">
        <v>40687</v>
      </c>
      <c r="G36" s="42">
        <v>3</v>
      </c>
      <c r="H36" s="42">
        <v>4</v>
      </c>
      <c r="I36" s="10"/>
      <c r="J36" s="34">
        <v>3</v>
      </c>
      <c r="K36" s="34"/>
      <c r="L36" s="4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10"/>
      <c r="Y36" s="34"/>
    </row>
    <row r="37" spans="1:25" x14ac:dyDescent="0.25">
      <c r="A37" s="42" t="s">
        <v>13</v>
      </c>
      <c r="B37" s="42" t="s">
        <v>14</v>
      </c>
      <c r="C37" s="42" t="s">
        <v>15</v>
      </c>
      <c r="D37" s="7">
        <v>51.586286000000001</v>
      </c>
      <c r="E37" s="12">
        <v>-1.003679</v>
      </c>
      <c r="F37" s="43">
        <v>40687</v>
      </c>
      <c r="G37" s="42">
        <v>3</v>
      </c>
      <c r="H37" s="42">
        <v>5</v>
      </c>
      <c r="I37" s="10"/>
      <c r="J37" s="34"/>
      <c r="K37" s="34"/>
      <c r="L37" s="44"/>
      <c r="M37" s="34">
        <v>1</v>
      </c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10"/>
      <c r="Y37" s="34"/>
    </row>
    <row r="38" spans="1:25" x14ac:dyDescent="0.25">
      <c r="A38" s="45" t="s">
        <v>13</v>
      </c>
      <c r="B38" s="45" t="s">
        <v>14</v>
      </c>
      <c r="C38" s="45" t="s">
        <v>15</v>
      </c>
      <c r="D38" s="22">
        <v>51.586286000000001</v>
      </c>
      <c r="E38" s="64">
        <v>-1.003679</v>
      </c>
      <c r="F38" s="46">
        <v>40687</v>
      </c>
      <c r="G38" s="45">
        <v>3</v>
      </c>
      <c r="H38" s="45">
        <v>6</v>
      </c>
      <c r="I38" s="49">
        <v>1</v>
      </c>
      <c r="J38" s="47">
        <v>1</v>
      </c>
      <c r="K38" s="47"/>
      <c r="L38" s="48"/>
      <c r="M38" s="47">
        <v>1</v>
      </c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9"/>
      <c r="Y38" s="47"/>
    </row>
    <row r="39" spans="1:25" x14ac:dyDescent="0.25">
      <c r="A39" s="37" t="s">
        <v>13</v>
      </c>
      <c r="B39" s="37" t="s">
        <v>14</v>
      </c>
      <c r="C39" s="37" t="s">
        <v>16</v>
      </c>
      <c r="D39" s="7">
        <v>51.627645999999999</v>
      </c>
      <c r="E39" s="7">
        <v>-1.187173</v>
      </c>
      <c r="F39" s="38">
        <v>40674</v>
      </c>
      <c r="G39" s="37">
        <v>1</v>
      </c>
      <c r="H39" s="37">
        <v>1</v>
      </c>
      <c r="I39" s="28">
        <v>1</v>
      </c>
      <c r="J39" s="39"/>
      <c r="K39" s="39"/>
      <c r="L39" s="40"/>
      <c r="M39" s="39">
        <v>1</v>
      </c>
      <c r="N39" s="39"/>
      <c r="O39" s="39"/>
      <c r="P39" s="39"/>
      <c r="Q39" s="39"/>
      <c r="R39" s="39"/>
      <c r="S39" s="39"/>
      <c r="T39" s="39">
        <v>1</v>
      </c>
      <c r="U39" s="39"/>
      <c r="V39" s="39"/>
      <c r="W39" s="39"/>
      <c r="X39" s="28"/>
      <c r="Y39" s="39"/>
    </row>
    <row r="40" spans="1:25" x14ac:dyDescent="0.25">
      <c r="A40" s="42" t="s">
        <v>13</v>
      </c>
      <c r="B40" s="42" t="s">
        <v>14</v>
      </c>
      <c r="C40" s="42" t="s">
        <v>16</v>
      </c>
      <c r="D40" s="7">
        <v>51.627645999999999</v>
      </c>
      <c r="E40" s="7">
        <v>-1.187173</v>
      </c>
      <c r="F40" s="43">
        <v>40674</v>
      </c>
      <c r="G40" s="42">
        <v>1</v>
      </c>
      <c r="H40" s="42">
        <v>2</v>
      </c>
      <c r="I40" s="10"/>
      <c r="J40" s="34"/>
      <c r="K40" s="34"/>
      <c r="L40" s="4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10"/>
      <c r="Y40" s="34"/>
    </row>
    <row r="41" spans="1:25" x14ac:dyDescent="0.25">
      <c r="A41" s="42" t="s">
        <v>13</v>
      </c>
      <c r="B41" s="42" t="s">
        <v>14</v>
      </c>
      <c r="C41" s="42" t="s">
        <v>16</v>
      </c>
      <c r="D41" s="7">
        <v>51.627645999999999</v>
      </c>
      <c r="E41" s="7">
        <v>-1.187173</v>
      </c>
      <c r="F41" s="43">
        <v>40674</v>
      </c>
      <c r="G41" s="42">
        <v>1</v>
      </c>
      <c r="H41" s="42">
        <v>3</v>
      </c>
      <c r="I41" s="10">
        <v>1</v>
      </c>
      <c r="J41" s="34">
        <v>3</v>
      </c>
      <c r="K41" s="34"/>
      <c r="L41" s="44"/>
      <c r="M41" s="34"/>
      <c r="N41" s="34"/>
      <c r="O41" s="34"/>
      <c r="P41" s="34"/>
      <c r="Q41" s="34"/>
      <c r="R41" s="34"/>
      <c r="S41" s="34"/>
      <c r="T41" s="34">
        <v>1</v>
      </c>
      <c r="U41" s="34"/>
      <c r="V41" s="34"/>
      <c r="W41" s="34"/>
      <c r="X41" s="10"/>
      <c r="Y41" s="34"/>
    </row>
    <row r="42" spans="1:25" x14ac:dyDescent="0.25">
      <c r="A42" s="42" t="s">
        <v>13</v>
      </c>
      <c r="B42" s="42" t="s">
        <v>14</v>
      </c>
      <c r="C42" s="42" t="s">
        <v>16</v>
      </c>
      <c r="D42" s="7">
        <v>51.627645999999999</v>
      </c>
      <c r="E42" s="7">
        <v>-1.187173</v>
      </c>
      <c r="F42" s="43">
        <v>40674</v>
      </c>
      <c r="G42" s="42">
        <v>1</v>
      </c>
      <c r="H42" s="42">
        <v>4</v>
      </c>
      <c r="I42" s="10"/>
      <c r="J42" s="34"/>
      <c r="K42" s="34"/>
      <c r="L42" s="44"/>
      <c r="M42" s="34">
        <v>1</v>
      </c>
      <c r="N42" s="34"/>
      <c r="O42" s="34"/>
      <c r="P42" s="34"/>
      <c r="Q42" s="34"/>
      <c r="R42" s="34"/>
      <c r="S42" s="34"/>
      <c r="T42" s="34">
        <v>2</v>
      </c>
      <c r="U42" s="34"/>
      <c r="V42" s="34"/>
      <c r="W42" s="34"/>
      <c r="X42" s="10"/>
      <c r="Y42" s="34"/>
    </row>
    <row r="43" spans="1:25" x14ac:dyDescent="0.25">
      <c r="A43" s="42" t="s">
        <v>13</v>
      </c>
      <c r="B43" s="42" t="s">
        <v>14</v>
      </c>
      <c r="C43" s="42" t="s">
        <v>16</v>
      </c>
      <c r="D43" s="7">
        <v>51.627645999999999</v>
      </c>
      <c r="E43" s="7">
        <v>-1.187173</v>
      </c>
      <c r="F43" s="43">
        <v>40674</v>
      </c>
      <c r="G43" s="42">
        <v>1</v>
      </c>
      <c r="H43" s="42">
        <v>5</v>
      </c>
      <c r="I43" s="10"/>
      <c r="J43" s="34">
        <v>1</v>
      </c>
      <c r="K43" s="34"/>
      <c r="L43" s="44"/>
      <c r="M43" s="34"/>
      <c r="N43" s="34"/>
      <c r="O43" s="34"/>
      <c r="P43" s="34"/>
      <c r="Q43" s="34"/>
      <c r="R43" s="34"/>
      <c r="S43" s="34"/>
      <c r="T43" s="34">
        <v>3</v>
      </c>
      <c r="U43" s="34"/>
      <c r="V43" s="34"/>
      <c r="W43" s="34"/>
      <c r="X43" s="10"/>
      <c r="Y43" s="34"/>
    </row>
    <row r="44" spans="1:25" x14ac:dyDescent="0.25">
      <c r="A44" s="42" t="s">
        <v>13</v>
      </c>
      <c r="B44" s="42" t="s">
        <v>14</v>
      </c>
      <c r="C44" s="42" t="s">
        <v>16</v>
      </c>
      <c r="D44" s="7">
        <v>51.627645999999999</v>
      </c>
      <c r="E44" s="7">
        <v>-1.187173</v>
      </c>
      <c r="F44" s="43">
        <v>40674</v>
      </c>
      <c r="G44" s="42">
        <v>1</v>
      </c>
      <c r="H44" s="42">
        <v>6</v>
      </c>
      <c r="I44" s="10">
        <v>1</v>
      </c>
      <c r="J44" s="34">
        <v>2</v>
      </c>
      <c r="K44" s="34"/>
      <c r="L44" s="44"/>
      <c r="M44" s="34"/>
      <c r="N44" s="34"/>
      <c r="O44" s="34"/>
      <c r="P44" s="34"/>
      <c r="Q44" s="34"/>
      <c r="R44" s="34"/>
      <c r="S44" s="34"/>
      <c r="T44" s="34">
        <v>2</v>
      </c>
      <c r="U44" s="34"/>
      <c r="V44" s="34"/>
      <c r="W44" s="34"/>
      <c r="X44" s="10"/>
      <c r="Y44" s="34">
        <v>1</v>
      </c>
    </row>
    <row r="45" spans="1:25" x14ac:dyDescent="0.25">
      <c r="A45" s="42" t="s">
        <v>13</v>
      </c>
      <c r="B45" s="42" t="s">
        <v>14</v>
      </c>
      <c r="C45" s="42" t="s">
        <v>16</v>
      </c>
      <c r="D45" s="7">
        <v>51.627645999999999</v>
      </c>
      <c r="E45" s="7">
        <v>-1.187173</v>
      </c>
      <c r="F45" s="43">
        <v>40683</v>
      </c>
      <c r="G45" s="42">
        <v>2</v>
      </c>
      <c r="H45" s="42">
        <v>1</v>
      </c>
      <c r="I45" s="10">
        <v>1</v>
      </c>
      <c r="J45" s="34">
        <v>1</v>
      </c>
      <c r="K45" s="34"/>
      <c r="L45" s="44"/>
      <c r="M45" s="34"/>
      <c r="N45" s="34"/>
      <c r="O45" s="34"/>
      <c r="P45" s="34"/>
      <c r="Q45" s="34"/>
      <c r="R45" s="34"/>
      <c r="S45" s="34"/>
      <c r="T45" s="34">
        <v>1</v>
      </c>
      <c r="U45" s="34">
        <v>1</v>
      </c>
      <c r="V45" s="34"/>
      <c r="W45" s="34"/>
      <c r="X45" s="10"/>
      <c r="Y45" s="34"/>
    </row>
    <row r="46" spans="1:25" x14ac:dyDescent="0.25">
      <c r="A46" s="42" t="s">
        <v>13</v>
      </c>
      <c r="B46" s="42" t="s">
        <v>14</v>
      </c>
      <c r="C46" s="42" t="s">
        <v>16</v>
      </c>
      <c r="D46" s="7">
        <v>51.627645999999999</v>
      </c>
      <c r="E46" s="7">
        <v>-1.187173</v>
      </c>
      <c r="F46" s="43">
        <v>40683</v>
      </c>
      <c r="G46" s="42">
        <v>2</v>
      </c>
      <c r="H46" s="42">
        <v>2</v>
      </c>
      <c r="I46" s="10">
        <v>1</v>
      </c>
      <c r="J46" s="34">
        <v>2</v>
      </c>
      <c r="K46" s="34"/>
      <c r="L46" s="44"/>
      <c r="M46" s="34"/>
      <c r="N46" s="34"/>
      <c r="O46" s="34"/>
      <c r="P46" s="34"/>
      <c r="Q46" s="34"/>
      <c r="R46" s="34"/>
      <c r="S46" s="34"/>
      <c r="T46" s="34">
        <v>1</v>
      </c>
      <c r="U46" s="34"/>
      <c r="V46" s="34"/>
      <c r="W46" s="34"/>
      <c r="X46" s="10"/>
      <c r="Y46" s="34"/>
    </row>
    <row r="47" spans="1:25" x14ac:dyDescent="0.25">
      <c r="A47" s="42" t="s">
        <v>13</v>
      </c>
      <c r="B47" s="42" t="s">
        <v>14</v>
      </c>
      <c r="C47" s="42" t="s">
        <v>16</v>
      </c>
      <c r="D47" s="7">
        <v>51.627645999999999</v>
      </c>
      <c r="E47" s="7">
        <v>-1.187173</v>
      </c>
      <c r="F47" s="43">
        <v>40683</v>
      </c>
      <c r="G47" s="42">
        <v>2</v>
      </c>
      <c r="H47" s="42">
        <v>3</v>
      </c>
      <c r="I47" s="10"/>
      <c r="J47" s="34">
        <v>4</v>
      </c>
      <c r="K47" s="34"/>
      <c r="L47" s="44"/>
      <c r="M47" s="34"/>
      <c r="N47" s="34"/>
      <c r="O47" s="34">
        <v>1</v>
      </c>
      <c r="P47" s="34"/>
      <c r="Q47" s="34"/>
      <c r="R47" s="34"/>
      <c r="S47" s="34"/>
      <c r="T47" s="34">
        <v>1</v>
      </c>
      <c r="U47" s="34"/>
      <c r="V47" s="34"/>
      <c r="W47" s="34"/>
      <c r="X47" s="10"/>
      <c r="Y47" s="34"/>
    </row>
    <row r="48" spans="1:25" x14ac:dyDescent="0.25">
      <c r="A48" s="42" t="s">
        <v>13</v>
      </c>
      <c r="B48" s="42" t="s">
        <v>14</v>
      </c>
      <c r="C48" s="42" t="s">
        <v>16</v>
      </c>
      <c r="D48" s="7">
        <v>51.627645999999999</v>
      </c>
      <c r="E48" s="7">
        <v>-1.187173</v>
      </c>
      <c r="F48" s="43">
        <v>40683</v>
      </c>
      <c r="G48" s="42">
        <v>2</v>
      </c>
      <c r="H48" s="42">
        <v>4</v>
      </c>
      <c r="I48" s="10"/>
      <c r="J48" s="34">
        <v>2</v>
      </c>
      <c r="K48" s="34"/>
      <c r="L48" s="44"/>
      <c r="M48" s="34">
        <v>2</v>
      </c>
      <c r="N48" s="34"/>
      <c r="O48" s="34"/>
      <c r="P48" s="34"/>
      <c r="Q48" s="34"/>
      <c r="R48" s="34"/>
      <c r="S48" s="34"/>
      <c r="T48" s="34">
        <v>2</v>
      </c>
      <c r="U48" s="34"/>
      <c r="V48" s="34"/>
      <c r="W48" s="34"/>
      <c r="X48" s="10"/>
      <c r="Y48" s="34"/>
    </row>
    <row r="49" spans="1:25" x14ac:dyDescent="0.25">
      <c r="A49" s="42" t="s">
        <v>13</v>
      </c>
      <c r="B49" s="42" t="s">
        <v>14</v>
      </c>
      <c r="C49" s="42" t="s">
        <v>16</v>
      </c>
      <c r="D49" s="7">
        <v>51.627645999999999</v>
      </c>
      <c r="E49" s="7">
        <v>-1.187173</v>
      </c>
      <c r="F49" s="43">
        <v>40683</v>
      </c>
      <c r="G49" s="42">
        <v>2</v>
      </c>
      <c r="H49" s="42">
        <v>5</v>
      </c>
      <c r="I49" s="10">
        <v>1</v>
      </c>
      <c r="J49" s="34">
        <v>1</v>
      </c>
      <c r="K49" s="34"/>
      <c r="L49" s="4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10"/>
      <c r="Y49" s="34"/>
    </row>
    <row r="50" spans="1:25" x14ac:dyDescent="0.25">
      <c r="A50" s="42" t="s">
        <v>13</v>
      </c>
      <c r="B50" s="42" t="s">
        <v>14</v>
      </c>
      <c r="C50" s="42" t="s">
        <v>16</v>
      </c>
      <c r="D50" s="7">
        <v>51.627645999999999</v>
      </c>
      <c r="E50" s="7">
        <v>-1.187173</v>
      </c>
      <c r="F50" s="43">
        <v>40683</v>
      </c>
      <c r="G50" s="42">
        <v>2</v>
      </c>
      <c r="H50" s="42">
        <v>6</v>
      </c>
      <c r="I50" s="10"/>
      <c r="J50" s="34">
        <v>1</v>
      </c>
      <c r="K50" s="34"/>
      <c r="L50" s="44"/>
      <c r="M50" s="34">
        <v>2</v>
      </c>
      <c r="N50" s="34"/>
      <c r="O50" s="34"/>
      <c r="P50" s="34"/>
      <c r="Q50" s="34"/>
      <c r="R50" s="34"/>
      <c r="S50" s="34"/>
      <c r="T50" s="34"/>
      <c r="U50" s="34"/>
      <c r="V50" s="34">
        <v>1</v>
      </c>
      <c r="W50" s="34"/>
      <c r="X50" s="10"/>
      <c r="Y50" s="34"/>
    </row>
    <row r="51" spans="1:25" x14ac:dyDescent="0.25">
      <c r="A51" s="42" t="s">
        <v>13</v>
      </c>
      <c r="B51" s="42" t="s">
        <v>14</v>
      </c>
      <c r="C51" s="42" t="s">
        <v>16</v>
      </c>
      <c r="D51" s="7">
        <v>51.627645999999999</v>
      </c>
      <c r="E51" s="7">
        <v>-1.187173</v>
      </c>
      <c r="F51" s="43">
        <v>40688</v>
      </c>
      <c r="G51" s="42">
        <v>3</v>
      </c>
      <c r="H51" s="42">
        <v>1</v>
      </c>
      <c r="I51" s="10"/>
      <c r="J51" s="34"/>
      <c r="K51" s="34"/>
      <c r="L51" s="4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10"/>
      <c r="Y51" s="34"/>
    </row>
    <row r="52" spans="1:25" x14ac:dyDescent="0.25">
      <c r="A52" s="42" t="s">
        <v>13</v>
      </c>
      <c r="B52" s="42" t="s">
        <v>14</v>
      </c>
      <c r="C52" s="42" t="s">
        <v>16</v>
      </c>
      <c r="D52" s="7">
        <v>51.627645999999999</v>
      </c>
      <c r="E52" s="7">
        <v>-1.187173</v>
      </c>
      <c r="F52" s="43">
        <v>40688</v>
      </c>
      <c r="G52" s="42">
        <v>3</v>
      </c>
      <c r="H52" s="42">
        <v>2</v>
      </c>
      <c r="I52" s="10"/>
      <c r="J52" s="34"/>
      <c r="K52" s="34">
        <v>2</v>
      </c>
      <c r="L52" s="4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10"/>
      <c r="Y52" s="34"/>
    </row>
    <row r="53" spans="1:25" x14ac:dyDescent="0.25">
      <c r="A53" s="42" t="s">
        <v>13</v>
      </c>
      <c r="B53" s="42" t="s">
        <v>14</v>
      </c>
      <c r="C53" s="42" t="s">
        <v>16</v>
      </c>
      <c r="D53" s="7">
        <v>51.627645999999999</v>
      </c>
      <c r="E53" s="7">
        <v>-1.187173</v>
      </c>
      <c r="F53" s="43">
        <v>40688</v>
      </c>
      <c r="G53" s="42">
        <v>3</v>
      </c>
      <c r="H53" s="42">
        <v>3</v>
      </c>
      <c r="I53" s="10"/>
      <c r="J53" s="34"/>
      <c r="K53" s="34"/>
      <c r="L53" s="4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10"/>
      <c r="Y53" s="34"/>
    </row>
    <row r="54" spans="1:25" x14ac:dyDescent="0.25">
      <c r="A54" s="42" t="s">
        <v>13</v>
      </c>
      <c r="B54" s="42" t="s">
        <v>14</v>
      </c>
      <c r="C54" s="42" t="s">
        <v>16</v>
      </c>
      <c r="D54" s="7">
        <v>51.627645999999999</v>
      </c>
      <c r="E54" s="7">
        <v>-1.187173</v>
      </c>
      <c r="F54" s="43">
        <v>40688</v>
      </c>
      <c r="G54" s="42">
        <v>3</v>
      </c>
      <c r="H54" s="42">
        <v>4</v>
      </c>
      <c r="I54" s="10"/>
      <c r="J54" s="34"/>
      <c r="K54" s="34"/>
      <c r="L54" s="44"/>
      <c r="M54" s="34"/>
      <c r="N54" s="34"/>
      <c r="O54" s="34"/>
      <c r="P54" s="34">
        <v>1</v>
      </c>
      <c r="Q54" s="34"/>
      <c r="R54" s="34"/>
      <c r="S54" s="34"/>
      <c r="T54" s="34"/>
      <c r="U54" s="34"/>
      <c r="V54" s="34"/>
      <c r="W54" s="34"/>
      <c r="X54" s="10"/>
      <c r="Y54" s="34"/>
    </row>
    <row r="55" spans="1:25" x14ac:dyDescent="0.25">
      <c r="A55" s="42" t="s">
        <v>13</v>
      </c>
      <c r="B55" s="42" t="s">
        <v>14</v>
      </c>
      <c r="C55" s="42" t="s">
        <v>16</v>
      </c>
      <c r="D55" s="7">
        <v>51.627645999999999</v>
      </c>
      <c r="E55" s="7">
        <v>-1.187173</v>
      </c>
      <c r="F55" s="43">
        <v>40688</v>
      </c>
      <c r="G55" s="42">
        <v>3</v>
      </c>
      <c r="H55" s="42">
        <v>5</v>
      </c>
      <c r="I55" s="10"/>
      <c r="J55" s="34">
        <v>1</v>
      </c>
      <c r="K55" s="34"/>
      <c r="L55" s="4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10"/>
      <c r="Y55" s="34"/>
    </row>
    <row r="56" spans="1:25" x14ac:dyDescent="0.25">
      <c r="A56" s="45" t="s">
        <v>13</v>
      </c>
      <c r="B56" s="45" t="s">
        <v>14</v>
      </c>
      <c r="C56" s="45" t="s">
        <v>16</v>
      </c>
      <c r="D56" s="22">
        <v>51.627645999999999</v>
      </c>
      <c r="E56" s="22">
        <v>-1.187173</v>
      </c>
      <c r="F56" s="46">
        <v>40688</v>
      </c>
      <c r="G56" s="45">
        <v>3</v>
      </c>
      <c r="H56" s="45">
        <v>6</v>
      </c>
      <c r="I56" s="49"/>
      <c r="J56" s="47"/>
      <c r="K56" s="47">
        <v>1</v>
      </c>
      <c r="L56" s="48"/>
      <c r="M56" s="47">
        <v>2</v>
      </c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9"/>
      <c r="Y56" s="47"/>
    </row>
    <row r="57" spans="1:25" x14ac:dyDescent="0.25">
      <c r="A57" s="37" t="s">
        <v>13</v>
      </c>
      <c r="B57" s="37" t="s">
        <v>14</v>
      </c>
      <c r="C57" s="37" t="s">
        <v>47</v>
      </c>
      <c r="D57" s="7">
        <v>51.620790999999997</v>
      </c>
      <c r="E57" s="12">
        <v>-1.0489889999999999</v>
      </c>
      <c r="F57" s="38">
        <v>40673</v>
      </c>
      <c r="G57" s="37">
        <v>1</v>
      </c>
      <c r="H57" s="37">
        <v>1</v>
      </c>
      <c r="I57" s="28">
        <v>2</v>
      </c>
      <c r="J57" s="39">
        <v>1</v>
      </c>
      <c r="K57" s="39">
        <v>3</v>
      </c>
      <c r="L57" s="40"/>
      <c r="M57" s="39">
        <v>1</v>
      </c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28"/>
      <c r="Y57" s="39"/>
    </row>
    <row r="58" spans="1:25" x14ac:dyDescent="0.25">
      <c r="A58" s="42" t="s">
        <v>13</v>
      </c>
      <c r="B58" s="42" t="s">
        <v>14</v>
      </c>
      <c r="C58" s="37" t="s">
        <v>47</v>
      </c>
      <c r="D58" s="7">
        <v>51.620790999999997</v>
      </c>
      <c r="E58" s="12">
        <v>-1.0489889999999999</v>
      </c>
      <c r="F58" s="43">
        <v>40673</v>
      </c>
      <c r="G58" s="42">
        <v>1</v>
      </c>
      <c r="H58" s="42">
        <v>2</v>
      </c>
      <c r="I58" s="10">
        <v>1</v>
      </c>
      <c r="J58" s="34">
        <v>2</v>
      </c>
      <c r="K58" s="34">
        <v>3</v>
      </c>
      <c r="L58" s="4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10"/>
      <c r="Y58" s="34"/>
    </row>
    <row r="59" spans="1:25" x14ac:dyDescent="0.25">
      <c r="A59" s="42" t="s">
        <v>13</v>
      </c>
      <c r="B59" s="42" t="s">
        <v>14</v>
      </c>
      <c r="C59" s="37" t="s">
        <v>47</v>
      </c>
      <c r="D59" s="7">
        <v>51.620790999999997</v>
      </c>
      <c r="E59" s="12">
        <v>-1.0489889999999999</v>
      </c>
      <c r="F59" s="43">
        <v>40673</v>
      </c>
      <c r="G59" s="42">
        <v>1</v>
      </c>
      <c r="H59" s="42">
        <v>3</v>
      </c>
      <c r="I59" s="10">
        <v>3</v>
      </c>
      <c r="J59" s="34">
        <v>1</v>
      </c>
      <c r="K59" s="34">
        <v>4</v>
      </c>
      <c r="L59" s="4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10"/>
      <c r="Y59" s="34"/>
    </row>
    <row r="60" spans="1:25" x14ac:dyDescent="0.25">
      <c r="A60" s="42" t="s">
        <v>13</v>
      </c>
      <c r="B60" s="42" t="s">
        <v>14</v>
      </c>
      <c r="C60" s="37" t="s">
        <v>47</v>
      </c>
      <c r="D60" s="7">
        <v>51.620790999999997</v>
      </c>
      <c r="E60" s="12">
        <v>-1.0489889999999999</v>
      </c>
      <c r="F60" s="43">
        <v>40673</v>
      </c>
      <c r="G60" s="42">
        <v>1</v>
      </c>
      <c r="H60" s="42">
        <v>4</v>
      </c>
      <c r="I60" s="10">
        <v>3</v>
      </c>
      <c r="J60" s="34">
        <v>3</v>
      </c>
      <c r="K60" s="34"/>
      <c r="L60" s="44"/>
      <c r="M60" s="34">
        <v>1</v>
      </c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10"/>
      <c r="Y60" s="34"/>
    </row>
    <row r="61" spans="1:25" x14ac:dyDescent="0.25">
      <c r="A61" s="42" t="s">
        <v>13</v>
      </c>
      <c r="B61" s="42" t="s">
        <v>14</v>
      </c>
      <c r="C61" s="37" t="s">
        <v>47</v>
      </c>
      <c r="D61" s="7">
        <v>51.620790999999997</v>
      </c>
      <c r="E61" s="12">
        <v>-1.0489889999999999</v>
      </c>
      <c r="F61" s="43">
        <v>40673</v>
      </c>
      <c r="G61" s="42">
        <v>1</v>
      </c>
      <c r="H61" s="42">
        <v>5</v>
      </c>
      <c r="I61" s="10">
        <v>2</v>
      </c>
      <c r="J61" s="34">
        <v>5</v>
      </c>
      <c r="K61" s="34"/>
      <c r="L61" s="4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10"/>
      <c r="Y61" s="34"/>
    </row>
    <row r="62" spans="1:25" x14ac:dyDescent="0.25">
      <c r="A62" s="42" t="s">
        <v>13</v>
      </c>
      <c r="B62" s="42" t="s">
        <v>14</v>
      </c>
      <c r="C62" s="37" t="s">
        <v>47</v>
      </c>
      <c r="D62" s="7">
        <v>51.620790999999997</v>
      </c>
      <c r="E62" s="12">
        <v>-1.0489889999999999</v>
      </c>
      <c r="F62" s="43">
        <v>40673</v>
      </c>
      <c r="G62" s="42">
        <v>1</v>
      </c>
      <c r="H62" s="42">
        <v>6</v>
      </c>
      <c r="I62" s="10">
        <v>1</v>
      </c>
      <c r="J62" s="34">
        <v>3</v>
      </c>
      <c r="K62" s="34"/>
      <c r="L62" s="4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10"/>
      <c r="Y62" s="34"/>
    </row>
    <row r="63" spans="1:25" x14ac:dyDescent="0.25">
      <c r="A63" s="42" t="s">
        <v>13</v>
      </c>
      <c r="B63" s="42" t="s">
        <v>14</v>
      </c>
      <c r="C63" s="37" t="s">
        <v>47</v>
      </c>
      <c r="D63" s="7">
        <v>51.620790999999997</v>
      </c>
      <c r="E63" s="12">
        <v>-1.0489889999999999</v>
      </c>
      <c r="F63" s="43">
        <v>40680</v>
      </c>
      <c r="G63" s="42">
        <v>2</v>
      </c>
      <c r="H63" s="42">
        <v>1</v>
      </c>
      <c r="I63" s="10">
        <v>2</v>
      </c>
      <c r="J63" s="34"/>
      <c r="K63" s="34">
        <v>1</v>
      </c>
      <c r="L63" s="44">
        <v>1</v>
      </c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10"/>
      <c r="Y63" s="34"/>
    </row>
    <row r="64" spans="1:25" x14ac:dyDescent="0.25">
      <c r="A64" s="42" t="s">
        <v>13</v>
      </c>
      <c r="B64" s="42" t="s">
        <v>14</v>
      </c>
      <c r="C64" s="37" t="s">
        <v>47</v>
      </c>
      <c r="D64" s="7">
        <v>51.620790999999997</v>
      </c>
      <c r="E64" s="12">
        <v>-1.0489889999999999</v>
      </c>
      <c r="F64" s="43">
        <v>40680</v>
      </c>
      <c r="G64" s="42">
        <v>2</v>
      </c>
      <c r="H64" s="42">
        <v>2</v>
      </c>
      <c r="I64" s="10"/>
      <c r="J64" s="34"/>
      <c r="K64" s="34">
        <v>1</v>
      </c>
      <c r="L64" s="44"/>
      <c r="M64" s="34"/>
      <c r="N64" s="34"/>
      <c r="O64" s="34"/>
      <c r="P64" s="34"/>
      <c r="Q64" s="34"/>
      <c r="R64" s="34"/>
      <c r="S64" s="34"/>
      <c r="T64" s="34">
        <v>1</v>
      </c>
      <c r="U64" s="34"/>
      <c r="V64" s="34"/>
      <c r="W64" s="34"/>
      <c r="X64" s="10"/>
      <c r="Y64" s="34"/>
    </row>
    <row r="65" spans="1:25" x14ac:dyDescent="0.25">
      <c r="A65" s="42" t="s">
        <v>13</v>
      </c>
      <c r="B65" s="42" t="s">
        <v>14</v>
      </c>
      <c r="C65" s="37" t="s">
        <v>47</v>
      </c>
      <c r="D65" s="7">
        <v>51.620790999999997</v>
      </c>
      <c r="E65" s="12">
        <v>-1.0489889999999999</v>
      </c>
      <c r="F65" s="43">
        <v>40680</v>
      </c>
      <c r="G65" s="42">
        <v>2</v>
      </c>
      <c r="H65" s="42">
        <v>3</v>
      </c>
      <c r="I65" s="10"/>
      <c r="J65" s="34"/>
      <c r="K65" s="34">
        <v>6</v>
      </c>
      <c r="L65" s="4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10"/>
      <c r="Y65" s="34"/>
    </row>
    <row r="66" spans="1:25" x14ac:dyDescent="0.25">
      <c r="A66" s="42" t="s">
        <v>13</v>
      </c>
      <c r="B66" s="42" t="s">
        <v>14</v>
      </c>
      <c r="C66" s="37" t="s">
        <v>47</v>
      </c>
      <c r="D66" s="7">
        <v>51.620790999999997</v>
      </c>
      <c r="E66" s="12">
        <v>-1.0489889999999999</v>
      </c>
      <c r="F66" s="43">
        <v>40680</v>
      </c>
      <c r="G66" s="42">
        <v>2</v>
      </c>
      <c r="H66" s="42">
        <v>4</v>
      </c>
      <c r="I66" s="10"/>
      <c r="J66" s="34">
        <v>1</v>
      </c>
      <c r="K66" s="34"/>
      <c r="L66" s="44"/>
      <c r="M66" s="34"/>
      <c r="N66" s="34"/>
      <c r="O66" s="34"/>
      <c r="P66" s="34"/>
      <c r="Q66" s="34"/>
      <c r="R66" s="34"/>
      <c r="S66" s="34"/>
      <c r="T66" s="34">
        <v>1</v>
      </c>
      <c r="U66" s="34"/>
      <c r="V66" s="34"/>
      <c r="W66" s="34"/>
      <c r="X66" s="10"/>
      <c r="Y66" s="34"/>
    </row>
    <row r="67" spans="1:25" x14ac:dyDescent="0.25">
      <c r="A67" s="42" t="s">
        <v>13</v>
      </c>
      <c r="B67" s="42" t="s">
        <v>14</v>
      </c>
      <c r="C67" s="37" t="s">
        <v>47</v>
      </c>
      <c r="D67" s="7">
        <v>51.620790999999997</v>
      </c>
      <c r="E67" s="12">
        <v>-1.0489889999999999</v>
      </c>
      <c r="F67" s="43">
        <v>40680</v>
      </c>
      <c r="G67" s="42">
        <v>2</v>
      </c>
      <c r="H67" s="42">
        <v>5</v>
      </c>
      <c r="I67" s="10"/>
      <c r="J67" s="34"/>
      <c r="K67" s="34">
        <v>1</v>
      </c>
      <c r="L67" s="44"/>
      <c r="M67" s="34">
        <v>1</v>
      </c>
      <c r="N67" s="34"/>
      <c r="O67" s="34">
        <v>1</v>
      </c>
      <c r="P67" s="34"/>
      <c r="Q67" s="34"/>
      <c r="R67" s="34"/>
      <c r="S67" s="34"/>
      <c r="T67" s="34">
        <v>1</v>
      </c>
      <c r="U67" s="34"/>
      <c r="V67" s="34"/>
      <c r="W67" s="34"/>
      <c r="X67" s="10"/>
      <c r="Y67" s="34"/>
    </row>
    <row r="68" spans="1:25" x14ac:dyDescent="0.25">
      <c r="A68" s="42" t="s">
        <v>13</v>
      </c>
      <c r="B68" s="42" t="s">
        <v>14</v>
      </c>
      <c r="C68" s="37" t="s">
        <v>47</v>
      </c>
      <c r="D68" s="7">
        <v>51.620790999999997</v>
      </c>
      <c r="E68" s="12">
        <v>-1.0489889999999999</v>
      </c>
      <c r="F68" s="43">
        <v>40680</v>
      </c>
      <c r="G68" s="42">
        <v>2</v>
      </c>
      <c r="H68" s="42">
        <v>6</v>
      </c>
      <c r="I68" s="10"/>
      <c r="J68" s="34"/>
      <c r="K68" s="34">
        <v>1</v>
      </c>
      <c r="L68" s="44"/>
      <c r="M68" s="34">
        <v>1</v>
      </c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10"/>
      <c r="Y68" s="34"/>
    </row>
    <row r="69" spans="1:25" x14ac:dyDescent="0.25">
      <c r="A69" s="42" t="s">
        <v>13</v>
      </c>
      <c r="B69" s="42" t="s">
        <v>14</v>
      </c>
      <c r="C69" s="37" t="s">
        <v>47</v>
      </c>
      <c r="D69" s="7">
        <v>51.620790999999997</v>
      </c>
      <c r="E69" s="12">
        <v>-1.0489889999999999</v>
      </c>
      <c r="F69" s="43">
        <v>40687</v>
      </c>
      <c r="G69" s="42">
        <v>3</v>
      </c>
      <c r="H69" s="42">
        <v>1</v>
      </c>
      <c r="I69" s="10"/>
      <c r="J69" s="34">
        <v>1</v>
      </c>
      <c r="K69" s="34"/>
      <c r="L69" s="44"/>
      <c r="M69" s="34"/>
      <c r="N69" s="34"/>
      <c r="O69" s="34"/>
      <c r="P69" s="34"/>
      <c r="Q69" s="34"/>
      <c r="R69" s="34"/>
      <c r="S69" s="34"/>
      <c r="T69" s="34">
        <v>1</v>
      </c>
      <c r="U69" s="34"/>
      <c r="V69" s="34"/>
      <c r="W69" s="34"/>
      <c r="X69" s="10"/>
      <c r="Y69" s="34"/>
    </row>
    <row r="70" spans="1:25" x14ac:dyDescent="0.25">
      <c r="A70" s="42" t="s">
        <v>13</v>
      </c>
      <c r="B70" s="42" t="s">
        <v>14</v>
      </c>
      <c r="C70" s="37" t="s">
        <v>47</v>
      </c>
      <c r="D70" s="7">
        <v>51.620790999999997</v>
      </c>
      <c r="E70" s="12">
        <v>-1.0489889999999999</v>
      </c>
      <c r="F70" s="43">
        <v>40687</v>
      </c>
      <c r="G70" s="42">
        <v>3</v>
      </c>
      <c r="H70" s="42">
        <v>2</v>
      </c>
      <c r="I70" s="10"/>
      <c r="J70" s="34"/>
      <c r="K70" s="34"/>
      <c r="L70" s="44"/>
      <c r="M70" s="34"/>
      <c r="N70" s="34"/>
      <c r="O70" s="34"/>
      <c r="P70" s="34"/>
      <c r="Q70" s="34"/>
      <c r="R70" s="34">
        <v>1</v>
      </c>
      <c r="S70" s="34"/>
      <c r="T70" s="34">
        <v>2</v>
      </c>
      <c r="U70" s="34"/>
      <c r="V70" s="34"/>
      <c r="W70" s="34"/>
      <c r="X70" s="10"/>
      <c r="Y70" s="34"/>
    </row>
    <row r="71" spans="1:25" x14ac:dyDescent="0.25">
      <c r="A71" s="42" t="s">
        <v>13</v>
      </c>
      <c r="B71" s="42" t="s">
        <v>14</v>
      </c>
      <c r="C71" s="37" t="s">
        <v>47</v>
      </c>
      <c r="D71" s="7">
        <v>51.620790999999997</v>
      </c>
      <c r="E71" s="12">
        <v>-1.0489889999999999</v>
      </c>
      <c r="F71" s="43">
        <v>40687</v>
      </c>
      <c r="G71" s="42">
        <v>3</v>
      </c>
      <c r="H71" s="42">
        <v>3</v>
      </c>
      <c r="I71" s="10"/>
      <c r="J71" s="34"/>
      <c r="K71" s="34">
        <v>2</v>
      </c>
      <c r="L71" s="44"/>
      <c r="M71" s="34">
        <v>1</v>
      </c>
      <c r="N71" s="34"/>
      <c r="O71" s="34"/>
      <c r="P71" s="34"/>
      <c r="Q71" s="34"/>
      <c r="R71" s="34"/>
      <c r="S71" s="34"/>
      <c r="T71" s="34">
        <v>1</v>
      </c>
      <c r="U71" s="34"/>
      <c r="V71" s="34"/>
      <c r="W71" s="34"/>
      <c r="X71" s="10"/>
      <c r="Y71" s="34"/>
    </row>
    <row r="72" spans="1:25" x14ac:dyDescent="0.25">
      <c r="A72" s="42" t="s">
        <v>13</v>
      </c>
      <c r="B72" s="42" t="s">
        <v>14</v>
      </c>
      <c r="C72" s="37" t="s">
        <v>47</v>
      </c>
      <c r="D72" s="7">
        <v>51.620790999999997</v>
      </c>
      <c r="E72" s="12">
        <v>-1.0489889999999999</v>
      </c>
      <c r="F72" s="43">
        <v>40687</v>
      </c>
      <c r="G72" s="42">
        <v>3</v>
      </c>
      <c r="H72" s="42">
        <v>4</v>
      </c>
      <c r="I72" s="10"/>
      <c r="J72" s="34"/>
      <c r="K72" s="34"/>
      <c r="L72" s="44"/>
      <c r="M72" s="34"/>
      <c r="N72" s="34"/>
      <c r="O72" s="34"/>
      <c r="P72" s="34"/>
      <c r="Q72" s="34"/>
      <c r="R72" s="34"/>
      <c r="S72" s="34"/>
      <c r="T72" s="34">
        <v>1</v>
      </c>
      <c r="U72" s="34"/>
      <c r="V72" s="34"/>
      <c r="W72" s="34"/>
      <c r="X72" s="10"/>
      <c r="Y72" s="34"/>
    </row>
    <row r="73" spans="1:25" x14ac:dyDescent="0.25">
      <c r="A73" s="42" t="s">
        <v>13</v>
      </c>
      <c r="B73" s="42" t="s">
        <v>14</v>
      </c>
      <c r="C73" s="37" t="s">
        <v>47</v>
      </c>
      <c r="D73" s="7">
        <v>51.620790999999997</v>
      </c>
      <c r="E73" s="12">
        <v>-1.0489889999999999</v>
      </c>
      <c r="F73" s="43">
        <v>40687</v>
      </c>
      <c r="G73" s="42">
        <v>3</v>
      </c>
      <c r="H73" s="42">
        <v>5</v>
      </c>
      <c r="I73" s="10"/>
      <c r="J73" s="34"/>
      <c r="K73" s="34"/>
      <c r="L73" s="44"/>
      <c r="M73" s="34"/>
      <c r="N73" s="34"/>
      <c r="O73" s="34"/>
      <c r="P73" s="34"/>
      <c r="Q73" s="34"/>
      <c r="R73" s="34"/>
      <c r="S73" s="34"/>
      <c r="T73" s="34">
        <v>1</v>
      </c>
      <c r="U73" s="34"/>
      <c r="V73" s="34"/>
      <c r="W73" s="34"/>
      <c r="X73" s="10"/>
      <c r="Y73" s="34"/>
    </row>
    <row r="74" spans="1:25" x14ac:dyDescent="0.25">
      <c r="A74" s="45" t="s">
        <v>13</v>
      </c>
      <c r="B74" s="45" t="s">
        <v>14</v>
      </c>
      <c r="C74" s="37" t="s">
        <v>47</v>
      </c>
      <c r="D74" s="22">
        <v>51.620790999999997</v>
      </c>
      <c r="E74" s="64">
        <v>-1.0489889999999999</v>
      </c>
      <c r="F74" s="46">
        <v>40687</v>
      </c>
      <c r="G74" s="45">
        <v>3</v>
      </c>
      <c r="H74" s="45">
        <v>6</v>
      </c>
      <c r="I74" s="49"/>
      <c r="J74" s="47"/>
      <c r="K74" s="47">
        <v>1</v>
      </c>
      <c r="L74" s="48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9"/>
      <c r="Y74" s="47"/>
    </row>
    <row r="75" spans="1:25" x14ac:dyDescent="0.25">
      <c r="A75" s="37" t="s">
        <v>13</v>
      </c>
      <c r="B75" s="37" t="s">
        <v>14</v>
      </c>
      <c r="C75" s="37" t="s">
        <v>48</v>
      </c>
      <c r="D75" s="7">
        <v>51.590190999999997</v>
      </c>
      <c r="E75" s="7">
        <v>-1.0881540000000001</v>
      </c>
      <c r="F75" s="38">
        <v>40673</v>
      </c>
      <c r="G75" s="37">
        <v>1</v>
      </c>
      <c r="H75" s="37">
        <v>1</v>
      </c>
      <c r="I75" s="28">
        <v>1</v>
      </c>
      <c r="J75" s="39">
        <v>4</v>
      </c>
      <c r="K75" s="39"/>
      <c r="L75" s="40"/>
      <c r="M75" s="39"/>
      <c r="N75" s="39"/>
      <c r="O75" s="39"/>
      <c r="P75" s="39"/>
      <c r="Q75" s="39"/>
      <c r="R75" s="39"/>
      <c r="S75" s="39"/>
      <c r="T75" s="39">
        <v>1</v>
      </c>
      <c r="U75" s="39"/>
      <c r="V75" s="39"/>
      <c r="W75" s="39"/>
      <c r="X75" s="28"/>
      <c r="Y75" s="39"/>
    </row>
    <row r="76" spans="1:25" x14ac:dyDescent="0.25">
      <c r="A76" s="42" t="s">
        <v>13</v>
      </c>
      <c r="B76" s="42" t="s">
        <v>14</v>
      </c>
      <c r="C76" s="37" t="s">
        <v>48</v>
      </c>
      <c r="D76" s="7">
        <v>51.590190999999997</v>
      </c>
      <c r="E76" s="7">
        <v>-1.0881540000000001</v>
      </c>
      <c r="F76" s="43">
        <v>40673</v>
      </c>
      <c r="G76" s="42">
        <v>1</v>
      </c>
      <c r="H76" s="42">
        <v>2</v>
      </c>
      <c r="I76" s="10">
        <v>2</v>
      </c>
      <c r="J76" s="34">
        <v>2</v>
      </c>
      <c r="K76" s="34"/>
      <c r="L76" s="44"/>
      <c r="M76" s="34">
        <v>1</v>
      </c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10"/>
      <c r="Y76" s="34"/>
    </row>
    <row r="77" spans="1:25" x14ac:dyDescent="0.25">
      <c r="A77" s="42" t="s">
        <v>13</v>
      </c>
      <c r="B77" s="42" t="s">
        <v>14</v>
      </c>
      <c r="C77" s="37" t="s">
        <v>48</v>
      </c>
      <c r="D77" s="7">
        <v>51.590190999999997</v>
      </c>
      <c r="E77" s="7">
        <v>-1.0881540000000001</v>
      </c>
      <c r="F77" s="43">
        <v>40673</v>
      </c>
      <c r="G77" s="42">
        <v>1</v>
      </c>
      <c r="H77" s="42">
        <v>3</v>
      </c>
      <c r="I77" s="10">
        <v>1</v>
      </c>
      <c r="J77" s="34">
        <v>7</v>
      </c>
      <c r="K77" s="34"/>
      <c r="L77" s="4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10"/>
      <c r="Y77" s="34"/>
    </row>
    <row r="78" spans="1:25" x14ac:dyDescent="0.25">
      <c r="A78" s="42" t="s">
        <v>13</v>
      </c>
      <c r="B78" s="42" t="s">
        <v>14</v>
      </c>
      <c r="C78" s="37" t="s">
        <v>48</v>
      </c>
      <c r="D78" s="7">
        <v>51.590190999999997</v>
      </c>
      <c r="E78" s="7">
        <v>-1.0881540000000001</v>
      </c>
      <c r="F78" s="43">
        <v>40673</v>
      </c>
      <c r="G78" s="42">
        <v>1</v>
      </c>
      <c r="H78" s="42">
        <v>4</v>
      </c>
      <c r="I78" s="10">
        <v>1</v>
      </c>
      <c r="J78" s="34">
        <v>2</v>
      </c>
      <c r="K78" s="34"/>
      <c r="L78" s="44"/>
      <c r="M78" s="34">
        <v>1</v>
      </c>
      <c r="N78" s="34"/>
      <c r="O78" s="34"/>
      <c r="P78" s="34"/>
      <c r="Q78" s="34"/>
      <c r="R78" s="34"/>
      <c r="S78" s="34"/>
      <c r="T78" s="34">
        <v>1</v>
      </c>
      <c r="U78" s="34"/>
      <c r="V78" s="34"/>
      <c r="W78" s="34"/>
      <c r="X78" s="10"/>
      <c r="Y78" s="34"/>
    </row>
    <row r="79" spans="1:25" x14ac:dyDescent="0.25">
      <c r="A79" s="42" t="s">
        <v>13</v>
      </c>
      <c r="B79" s="42" t="s">
        <v>14</v>
      </c>
      <c r="C79" s="37" t="s">
        <v>48</v>
      </c>
      <c r="D79" s="7">
        <v>51.590190999999997</v>
      </c>
      <c r="E79" s="7">
        <v>-1.0881540000000001</v>
      </c>
      <c r="F79" s="43">
        <v>40673</v>
      </c>
      <c r="G79" s="42">
        <v>1</v>
      </c>
      <c r="H79" s="42">
        <v>5</v>
      </c>
      <c r="I79" s="10">
        <v>2</v>
      </c>
      <c r="J79" s="34">
        <v>1</v>
      </c>
      <c r="K79" s="34"/>
      <c r="L79" s="4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10"/>
      <c r="Y79" s="34"/>
    </row>
    <row r="80" spans="1:25" x14ac:dyDescent="0.25">
      <c r="A80" s="42" t="s">
        <v>13</v>
      </c>
      <c r="B80" s="42" t="s">
        <v>14</v>
      </c>
      <c r="C80" s="37" t="s">
        <v>48</v>
      </c>
      <c r="D80" s="7">
        <v>51.590190999999997</v>
      </c>
      <c r="E80" s="7">
        <v>-1.0881540000000001</v>
      </c>
      <c r="F80" s="43">
        <v>40673</v>
      </c>
      <c r="G80" s="42">
        <v>1</v>
      </c>
      <c r="H80" s="42">
        <v>6</v>
      </c>
      <c r="I80" s="10">
        <v>2</v>
      </c>
      <c r="J80" s="34">
        <v>3</v>
      </c>
      <c r="K80" s="34"/>
      <c r="L80" s="44"/>
      <c r="M80" s="34">
        <v>1</v>
      </c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10"/>
      <c r="Y80" s="34"/>
    </row>
    <row r="81" spans="1:25" x14ac:dyDescent="0.25">
      <c r="A81" s="42" t="s">
        <v>13</v>
      </c>
      <c r="B81" s="42" t="s">
        <v>14</v>
      </c>
      <c r="C81" s="37" t="s">
        <v>48</v>
      </c>
      <c r="D81" s="7">
        <v>51.590190999999997</v>
      </c>
      <c r="E81" s="7">
        <v>-1.0881540000000001</v>
      </c>
      <c r="F81" s="43">
        <v>40680</v>
      </c>
      <c r="G81" s="42">
        <v>2</v>
      </c>
      <c r="H81" s="42">
        <v>1</v>
      </c>
      <c r="I81" s="10"/>
      <c r="J81" s="34"/>
      <c r="K81" s="34">
        <v>1</v>
      </c>
      <c r="L81" s="44"/>
      <c r="M81" s="34">
        <v>2</v>
      </c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10"/>
      <c r="Y81" s="34"/>
    </row>
    <row r="82" spans="1:25" x14ac:dyDescent="0.25">
      <c r="A82" s="42" t="s">
        <v>13</v>
      </c>
      <c r="B82" s="42" t="s">
        <v>14</v>
      </c>
      <c r="C82" s="37" t="s">
        <v>48</v>
      </c>
      <c r="D82" s="7">
        <v>51.590190999999997</v>
      </c>
      <c r="E82" s="7">
        <v>-1.0881540000000001</v>
      </c>
      <c r="F82" s="43">
        <v>40680</v>
      </c>
      <c r="G82" s="42">
        <v>2</v>
      </c>
      <c r="H82" s="42">
        <v>2</v>
      </c>
      <c r="I82" s="10"/>
      <c r="J82" s="34">
        <v>1</v>
      </c>
      <c r="K82" s="34"/>
      <c r="L82" s="44"/>
      <c r="M82" s="34">
        <v>4</v>
      </c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10"/>
      <c r="Y82" s="34"/>
    </row>
    <row r="83" spans="1:25" x14ac:dyDescent="0.25">
      <c r="A83" s="42" t="s">
        <v>13</v>
      </c>
      <c r="B83" s="42" t="s">
        <v>14</v>
      </c>
      <c r="C83" s="37" t="s">
        <v>48</v>
      </c>
      <c r="D83" s="7">
        <v>51.590190999999997</v>
      </c>
      <c r="E83" s="7">
        <v>-1.0881540000000001</v>
      </c>
      <c r="F83" s="43">
        <v>40680</v>
      </c>
      <c r="G83" s="42">
        <v>2</v>
      </c>
      <c r="H83" s="42">
        <v>3</v>
      </c>
      <c r="I83" s="10"/>
      <c r="J83" s="34">
        <v>3</v>
      </c>
      <c r="K83" s="34"/>
      <c r="L83" s="44"/>
      <c r="M83" s="34">
        <v>3</v>
      </c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10"/>
      <c r="Y83" s="34"/>
    </row>
    <row r="84" spans="1:25" x14ac:dyDescent="0.25">
      <c r="A84" s="42" t="s">
        <v>13</v>
      </c>
      <c r="B84" s="42" t="s">
        <v>14</v>
      </c>
      <c r="C84" s="37" t="s">
        <v>48</v>
      </c>
      <c r="D84" s="7">
        <v>51.590190999999997</v>
      </c>
      <c r="E84" s="7">
        <v>-1.0881540000000001</v>
      </c>
      <c r="F84" s="43">
        <v>40680</v>
      </c>
      <c r="G84" s="42">
        <v>2</v>
      </c>
      <c r="H84" s="42">
        <v>4</v>
      </c>
      <c r="I84" s="10"/>
      <c r="J84" s="34">
        <v>1</v>
      </c>
      <c r="K84" s="34"/>
      <c r="L84" s="4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10"/>
      <c r="Y84" s="34"/>
    </row>
    <row r="85" spans="1:25" x14ac:dyDescent="0.25">
      <c r="A85" s="42" t="s">
        <v>13</v>
      </c>
      <c r="B85" s="42" t="s">
        <v>14</v>
      </c>
      <c r="C85" s="37" t="s">
        <v>48</v>
      </c>
      <c r="D85" s="7">
        <v>51.590190999999997</v>
      </c>
      <c r="E85" s="7">
        <v>-1.0881540000000001</v>
      </c>
      <c r="F85" s="43">
        <v>40680</v>
      </c>
      <c r="G85" s="42">
        <v>2</v>
      </c>
      <c r="H85" s="42">
        <v>5</v>
      </c>
      <c r="I85" s="10"/>
      <c r="J85" s="34">
        <v>3</v>
      </c>
      <c r="K85" s="34"/>
      <c r="L85" s="44"/>
      <c r="M85" s="34"/>
      <c r="N85" s="34"/>
      <c r="O85" s="34"/>
      <c r="P85" s="34"/>
      <c r="Q85" s="34"/>
      <c r="R85" s="34"/>
      <c r="S85" s="34"/>
      <c r="T85" s="34">
        <v>1</v>
      </c>
      <c r="U85" s="34"/>
      <c r="V85" s="34"/>
      <c r="W85" s="34"/>
      <c r="X85" s="10"/>
      <c r="Y85" s="34"/>
    </row>
    <row r="86" spans="1:25" x14ac:dyDescent="0.25">
      <c r="A86" s="42" t="s">
        <v>13</v>
      </c>
      <c r="B86" s="42" t="s">
        <v>14</v>
      </c>
      <c r="C86" s="37" t="s">
        <v>48</v>
      </c>
      <c r="D86" s="7">
        <v>51.590190999999997</v>
      </c>
      <c r="E86" s="7">
        <v>-1.0881540000000001</v>
      </c>
      <c r="F86" s="43">
        <v>40680</v>
      </c>
      <c r="G86" s="42">
        <v>2</v>
      </c>
      <c r="H86" s="42">
        <v>6</v>
      </c>
      <c r="I86" s="10">
        <v>2</v>
      </c>
      <c r="J86" s="34">
        <v>2</v>
      </c>
      <c r="K86" s="34"/>
      <c r="L86" s="44">
        <v>1</v>
      </c>
      <c r="M86" s="34">
        <v>2</v>
      </c>
      <c r="N86" s="34"/>
      <c r="O86" s="34"/>
      <c r="P86" s="34"/>
      <c r="Q86" s="34"/>
      <c r="R86" s="34"/>
      <c r="S86" s="34"/>
      <c r="T86" s="34">
        <v>3</v>
      </c>
      <c r="U86" s="34"/>
      <c r="V86" s="34"/>
      <c r="W86" s="34"/>
      <c r="X86" s="10"/>
      <c r="Y86" s="34"/>
    </row>
    <row r="87" spans="1:25" x14ac:dyDescent="0.25">
      <c r="A87" s="42" t="s">
        <v>13</v>
      </c>
      <c r="B87" s="42" t="s">
        <v>14</v>
      </c>
      <c r="C87" s="37" t="s">
        <v>48</v>
      </c>
      <c r="D87" s="7">
        <v>51.590190999999997</v>
      </c>
      <c r="E87" s="7">
        <v>-1.0881540000000001</v>
      </c>
      <c r="F87" s="43">
        <v>40687</v>
      </c>
      <c r="G87" s="42">
        <v>3</v>
      </c>
      <c r="H87" s="42">
        <v>1</v>
      </c>
      <c r="I87" s="10"/>
      <c r="J87" s="34">
        <v>2</v>
      </c>
      <c r="K87" s="34"/>
      <c r="L87" s="44"/>
      <c r="M87" s="34"/>
      <c r="N87" s="34"/>
      <c r="O87" s="34">
        <v>1</v>
      </c>
      <c r="P87" s="34"/>
      <c r="Q87" s="34"/>
      <c r="R87" s="34"/>
      <c r="S87" s="34"/>
      <c r="T87" s="34"/>
      <c r="U87" s="34"/>
      <c r="V87" s="34"/>
      <c r="W87" s="34"/>
      <c r="X87" s="10"/>
      <c r="Y87" s="34"/>
    </row>
    <row r="88" spans="1:25" x14ac:dyDescent="0.25">
      <c r="A88" s="42" t="s">
        <v>13</v>
      </c>
      <c r="B88" s="42" t="s">
        <v>14</v>
      </c>
      <c r="C88" s="37" t="s">
        <v>48</v>
      </c>
      <c r="D88" s="7">
        <v>51.590190999999997</v>
      </c>
      <c r="E88" s="7">
        <v>-1.0881540000000001</v>
      </c>
      <c r="F88" s="43">
        <v>40687</v>
      </c>
      <c r="G88" s="42">
        <v>3</v>
      </c>
      <c r="H88" s="42">
        <v>2</v>
      </c>
      <c r="I88" s="10"/>
      <c r="J88" s="34">
        <v>2</v>
      </c>
      <c r="K88" s="34">
        <v>1</v>
      </c>
      <c r="L88" s="4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10"/>
      <c r="Y88" s="34"/>
    </row>
    <row r="89" spans="1:25" x14ac:dyDescent="0.25">
      <c r="A89" s="42" t="s">
        <v>13</v>
      </c>
      <c r="B89" s="42" t="s">
        <v>14</v>
      </c>
      <c r="C89" s="37" t="s">
        <v>48</v>
      </c>
      <c r="D89" s="7">
        <v>51.590190999999997</v>
      </c>
      <c r="E89" s="7">
        <v>-1.0881540000000001</v>
      </c>
      <c r="F89" s="43">
        <v>40687</v>
      </c>
      <c r="G89" s="42">
        <v>3</v>
      </c>
      <c r="H89" s="42">
        <v>3</v>
      </c>
      <c r="I89" s="10"/>
      <c r="J89" s="34">
        <v>2</v>
      </c>
      <c r="K89" s="34"/>
      <c r="L89" s="44"/>
      <c r="M89" s="34">
        <v>1</v>
      </c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10"/>
      <c r="Y89" s="34"/>
    </row>
    <row r="90" spans="1:25" x14ac:dyDescent="0.25">
      <c r="A90" s="42" t="s">
        <v>13</v>
      </c>
      <c r="B90" s="42" t="s">
        <v>14</v>
      </c>
      <c r="C90" s="37" t="s">
        <v>48</v>
      </c>
      <c r="D90" s="7">
        <v>51.590190999999997</v>
      </c>
      <c r="E90" s="7">
        <v>-1.0881540000000001</v>
      </c>
      <c r="F90" s="43">
        <v>40687</v>
      </c>
      <c r="G90" s="42">
        <v>3</v>
      </c>
      <c r="H90" s="42">
        <v>4</v>
      </c>
      <c r="I90" s="10"/>
      <c r="J90" s="34">
        <v>2</v>
      </c>
      <c r="K90" s="34"/>
      <c r="L90" s="44"/>
      <c r="M90" s="34"/>
      <c r="N90" s="34"/>
      <c r="O90" s="34">
        <v>1</v>
      </c>
      <c r="P90" s="34"/>
      <c r="Q90" s="34"/>
      <c r="R90" s="34"/>
      <c r="S90" s="34"/>
      <c r="T90" s="34"/>
      <c r="U90" s="34"/>
      <c r="V90" s="34"/>
      <c r="W90" s="34"/>
      <c r="X90" s="10"/>
      <c r="Y90" s="34"/>
    </row>
    <row r="91" spans="1:25" x14ac:dyDescent="0.25">
      <c r="A91" s="42" t="s">
        <v>13</v>
      </c>
      <c r="B91" s="42" t="s">
        <v>14</v>
      </c>
      <c r="C91" s="37" t="s">
        <v>48</v>
      </c>
      <c r="D91" s="7">
        <v>51.590190999999997</v>
      </c>
      <c r="E91" s="7">
        <v>-1.0881540000000001</v>
      </c>
      <c r="F91" s="43">
        <v>40687</v>
      </c>
      <c r="G91" s="42">
        <v>3</v>
      </c>
      <c r="H91" s="42">
        <v>5</v>
      </c>
      <c r="I91" s="10"/>
      <c r="J91" s="34">
        <v>2</v>
      </c>
      <c r="K91" s="34"/>
      <c r="L91" s="44"/>
      <c r="M91" s="34">
        <v>1</v>
      </c>
      <c r="N91" s="34"/>
      <c r="O91" s="34">
        <v>1</v>
      </c>
      <c r="P91" s="34"/>
      <c r="Q91" s="34"/>
      <c r="R91" s="34"/>
      <c r="S91" s="34"/>
      <c r="T91" s="34"/>
      <c r="U91" s="34"/>
      <c r="V91" s="34"/>
      <c r="W91" s="34"/>
      <c r="X91" s="10"/>
      <c r="Y91" s="34">
        <v>1</v>
      </c>
    </row>
    <row r="92" spans="1:25" x14ac:dyDescent="0.25">
      <c r="A92" s="45" t="s">
        <v>13</v>
      </c>
      <c r="B92" s="45" t="s">
        <v>14</v>
      </c>
      <c r="C92" s="37" t="s">
        <v>48</v>
      </c>
      <c r="D92" s="22">
        <v>51.590190999999997</v>
      </c>
      <c r="E92" s="22">
        <v>-1.0881540000000001</v>
      </c>
      <c r="F92" s="46">
        <v>40687</v>
      </c>
      <c r="G92" s="45">
        <v>3</v>
      </c>
      <c r="H92" s="45">
        <v>6</v>
      </c>
      <c r="I92" s="49"/>
      <c r="J92" s="47">
        <v>4</v>
      </c>
      <c r="K92" s="47"/>
      <c r="L92" s="48"/>
      <c r="M92" s="47"/>
      <c r="N92" s="47"/>
      <c r="O92" s="47"/>
      <c r="P92" s="47"/>
      <c r="Q92" s="47"/>
      <c r="R92" s="47"/>
      <c r="S92" s="47"/>
      <c r="T92" s="47">
        <v>1</v>
      </c>
      <c r="U92" s="47"/>
      <c r="V92" s="47"/>
      <c r="W92" s="47"/>
      <c r="X92" s="49"/>
      <c r="Y92" s="47"/>
    </row>
    <row r="93" spans="1:25" x14ac:dyDescent="0.25">
      <c r="A93" s="37" t="s">
        <v>13</v>
      </c>
      <c r="B93" s="37" t="s">
        <v>14</v>
      </c>
      <c r="C93" s="37" t="s">
        <v>17</v>
      </c>
      <c r="D93" s="7">
        <v>51.629314999999998</v>
      </c>
      <c r="E93" s="7">
        <v>-1.153702</v>
      </c>
      <c r="F93" s="38">
        <v>40674</v>
      </c>
      <c r="G93" s="37">
        <v>1</v>
      </c>
      <c r="H93" s="37">
        <v>1</v>
      </c>
      <c r="I93" s="28">
        <v>2</v>
      </c>
      <c r="J93" s="39"/>
      <c r="K93" s="39">
        <v>1</v>
      </c>
      <c r="L93" s="40"/>
      <c r="M93" s="39"/>
      <c r="N93" s="39"/>
      <c r="O93" s="39">
        <v>2</v>
      </c>
      <c r="P93" s="39"/>
      <c r="Q93" s="39"/>
      <c r="R93" s="39"/>
      <c r="S93" s="39"/>
      <c r="T93" s="39"/>
      <c r="U93" s="39"/>
      <c r="V93" s="39"/>
      <c r="W93" s="39"/>
      <c r="X93" s="28"/>
      <c r="Y93" s="39"/>
    </row>
    <row r="94" spans="1:25" x14ac:dyDescent="0.25">
      <c r="A94" s="42" t="s">
        <v>13</v>
      </c>
      <c r="B94" s="42" t="s">
        <v>14</v>
      </c>
      <c r="C94" s="42" t="s">
        <v>17</v>
      </c>
      <c r="D94" s="7">
        <v>51.629314999999998</v>
      </c>
      <c r="E94" s="7">
        <v>-1.153702</v>
      </c>
      <c r="F94" s="43">
        <v>40674</v>
      </c>
      <c r="G94" s="42">
        <v>1</v>
      </c>
      <c r="H94" s="42">
        <v>2</v>
      </c>
      <c r="I94" s="10"/>
      <c r="J94" s="34">
        <v>1</v>
      </c>
      <c r="K94" s="34"/>
      <c r="L94" s="44"/>
      <c r="M94" s="34">
        <v>1</v>
      </c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10"/>
      <c r="Y94" s="34"/>
    </row>
    <row r="95" spans="1:25" x14ac:dyDescent="0.25">
      <c r="A95" s="42" t="s">
        <v>13</v>
      </c>
      <c r="B95" s="42" t="s">
        <v>14</v>
      </c>
      <c r="C95" s="42" t="s">
        <v>17</v>
      </c>
      <c r="D95" s="7">
        <v>51.629314999999998</v>
      </c>
      <c r="E95" s="7">
        <v>-1.153702</v>
      </c>
      <c r="F95" s="43">
        <v>40674</v>
      </c>
      <c r="G95" s="42">
        <v>1</v>
      </c>
      <c r="H95" s="42">
        <v>3</v>
      </c>
      <c r="I95" s="10">
        <v>1</v>
      </c>
      <c r="J95" s="34"/>
      <c r="K95" s="34"/>
      <c r="L95" s="44"/>
      <c r="M95" s="34">
        <v>1</v>
      </c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10"/>
      <c r="Y95" s="34"/>
    </row>
    <row r="96" spans="1:25" x14ac:dyDescent="0.25">
      <c r="A96" s="42" t="s">
        <v>13</v>
      </c>
      <c r="B96" s="42" t="s">
        <v>14</v>
      </c>
      <c r="C96" s="42" t="s">
        <v>17</v>
      </c>
      <c r="D96" s="7">
        <v>51.629314999999998</v>
      </c>
      <c r="E96" s="7">
        <v>-1.153702</v>
      </c>
      <c r="F96" s="43">
        <v>40674</v>
      </c>
      <c r="G96" s="42">
        <v>1</v>
      </c>
      <c r="H96" s="42">
        <v>4</v>
      </c>
      <c r="I96" s="10">
        <v>3</v>
      </c>
      <c r="J96" s="34"/>
      <c r="K96" s="34"/>
      <c r="L96" s="44"/>
      <c r="M96" s="34">
        <v>1</v>
      </c>
      <c r="N96" s="34"/>
      <c r="O96" s="34"/>
      <c r="P96" s="34"/>
      <c r="Q96" s="34"/>
      <c r="R96" s="34"/>
      <c r="S96" s="34"/>
      <c r="T96" s="34"/>
      <c r="U96" s="34"/>
      <c r="V96" s="34"/>
      <c r="W96" s="34">
        <v>1</v>
      </c>
      <c r="X96" s="10"/>
      <c r="Y96" s="34"/>
    </row>
    <row r="97" spans="1:25" x14ac:dyDescent="0.25">
      <c r="A97" s="42" t="s">
        <v>13</v>
      </c>
      <c r="B97" s="42" t="s">
        <v>14</v>
      </c>
      <c r="C97" s="42" t="s">
        <v>17</v>
      </c>
      <c r="D97" s="7">
        <v>51.629314999999998</v>
      </c>
      <c r="E97" s="7">
        <v>-1.153702</v>
      </c>
      <c r="F97" s="43">
        <v>40674</v>
      </c>
      <c r="G97" s="42">
        <v>1</v>
      </c>
      <c r="H97" s="42">
        <v>5</v>
      </c>
      <c r="I97" s="10">
        <v>3</v>
      </c>
      <c r="J97" s="34"/>
      <c r="K97" s="34">
        <v>2</v>
      </c>
      <c r="L97" s="44"/>
      <c r="M97" s="34">
        <v>1</v>
      </c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10"/>
      <c r="Y97" s="34"/>
    </row>
    <row r="98" spans="1:25" x14ac:dyDescent="0.25">
      <c r="A98" s="42" t="s">
        <v>13</v>
      </c>
      <c r="B98" s="42" t="s">
        <v>14</v>
      </c>
      <c r="C98" s="42" t="s">
        <v>17</v>
      </c>
      <c r="D98" s="7">
        <v>51.629314999999998</v>
      </c>
      <c r="E98" s="7">
        <v>-1.153702</v>
      </c>
      <c r="F98" s="43">
        <v>40674</v>
      </c>
      <c r="G98" s="42">
        <v>1</v>
      </c>
      <c r="H98" s="42">
        <v>6</v>
      </c>
      <c r="I98" s="10"/>
      <c r="J98" s="34"/>
      <c r="K98" s="34"/>
      <c r="L98" s="44"/>
      <c r="M98" s="34">
        <v>1</v>
      </c>
      <c r="N98" s="34"/>
      <c r="O98" s="34"/>
      <c r="P98" s="34">
        <v>1</v>
      </c>
      <c r="Q98" s="34"/>
      <c r="R98" s="34"/>
      <c r="S98" s="34"/>
      <c r="T98" s="34"/>
      <c r="U98" s="34"/>
      <c r="V98" s="34"/>
      <c r="W98" s="34"/>
      <c r="X98" s="10"/>
      <c r="Y98" s="34"/>
    </row>
    <row r="99" spans="1:25" x14ac:dyDescent="0.25">
      <c r="A99" s="42" t="s">
        <v>13</v>
      </c>
      <c r="B99" s="42" t="s">
        <v>14</v>
      </c>
      <c r="C99" s="42" t="s">
        <v>17</v>
      </c>
      <c r="D99" s="7">
        <v>51.629314999999998</v>
      </c>
      <c r="E99" s="7">
        <v>-1.153702</v>
      </c>
      <c r="F99" s="43">
        <v>40683</v>
      </c>
      <c r="G99" s="42">
        <v>2</v>
      </c>
      <c r="H99" s="42">
        <v>1</v>
      </c>
      <c r="I99" s="10"/>
      <c r="J99" s="34"/>
      <c r="K99" s="34"/>
      <c r="L99" s="44"/>
      <c r="M99" s="34">
        <v>1</v>
      </c>
      <c r="N99" s="34"/>
      <c r="O99" s="34">
        <v>1</v>
      </c>
      <c r="P99" s="34"/>
      <c r="Q99" s="34"/>
      <c r="R99" s="34"/>
      <c r="S99" s="34"/>
      <c r="T99" s="34"/>
      <c r="U99" s="34"/>
      <c r="V99" s="34"/>
      <c r="W99" s="34"/>
      <c r="X99" s="10"/>
      <c r="Y99" s="34"/>
    </row>
    <row r="100" spans="1:25" x14ac:dyDescent="0.25">
      <c r="A100" s="42" t="s">
        <v>13</v>
      </c>
      <c r="B100" s="42" t="s">
        <v>14</v>
      </c>
      <c r="C100" s="42" t="s">
        <v>17</v>
      </c>
      <c r="D100" s="7">
        <v>51.629314999999998</v>
      </c>
      <c r="E100" s="7">
        <v>-1.153702</v>
      </c>
      <c r="F100" s="43">
        <v>40683</v>
      </c>
      <c r="G100" s="42">
        <v>2</v>
      </c>
      <c r="H100" s="42">
        <v>2</v>
      </c>
      <c r="I100" s="10"/>
      <c r="J100" s="34"/>
      <c r="K100" s="34"/>
      <c r="L100" s="44"/>
      <c r="M100" s="34"/>
      <c r="N100" s="34"/>
      <c r="O100" s="34"/>
      <c r="P100" s="34"/>
      <c r="Q100" s="34"/>
      <c r="R100" s="34"/>
      <c r="S100" s="34"/>
      <c r="T100" s="34">
        <v>1</v>
      </c>
      <c r="U100" s="34"/>
      <c r="V100" s="34"/>
      <c r="W100" s="34"/>
      <c r="X100" s="10"/>
      <c r="Y100" s="34"/>
    </row>
    <row r="101" spans="1:25" x14ac:dyDescent="0.25">
      <c r="A101" s="42" t="s">
        <v>13</v>
      </c>
      <c r="B101" s="42" t="s">
        <v>14</v>
      </c>
      <c r="C101" s="42" t="s">
        <v>17</v>
      </c>
      <c r="D101" s="7">
        <v>51.629314999999998</v>
      </c>
      <c r="E101" s="7">
        <v>-1.153702</v>
      </c>
      <c r="F101" s="43">
        <v>40683</v>
      </c>
      <c r="G101" s="42">
        <v>2</v>
      </c>
      <c r="H101" s="42">
        <v>3</v>
      </c>
      <c r="I101" s="10">
        <v>1</v>
      </c>
      <c r="J101" s="34"/>
      <c r="K101" s="34">
        <v>2</v>
      </c>
      <c r="L101" s="44"/>
      <c r="M101" s="34"/>
      <c r="N101" s="34"/>
      <c r="O101" s="34"/>
      <c r="P101" s="34"/>
      <c r="Q101" s="34"/>
      <c r="R101" s="34"/>
      <c r="S101" s="34"/>
      <c r="T101" s="34">
        <v>1</v>
      </c>
      <c r="U101" s="34"/>
      <c r="V101" s="34"/>
      <c r="W101" s="34"/>
      <c r="X101" s="10"/>
      <c r="Y101" s="34"/>
    </row>
    <row r="102" spans="1:25" x14ac:dyDescent="0.25">
      <c r="A102" s="42" t="s">
        <v>13</v>
      </c>
      <c r="B102" s="42" t="s">
        <v>14</v>
      </c>
      <c r="C102" s="42" t="s">
        <v>17</v>
      </c>
      <c r="D102" s="7">
        <v>51.629314999999998</v>
      </c>
      <c r="E102" s="7">
        <v>-1.153702</v>
      </c>
      <c r="F102" s="43">
        <v>40683</v>
      </c>
      <c r="G102" s="42">
        <v>2</v>
      </c>
      <c r="H102" s="42">
        <v>4</v>
      </c>
      <c r="I102" s="10">
        <v>2</v>
      </c>
      <c r="J102" s="34">
        <v>2</v>
      </c>
      <c r="K102" s="34"/>
      <c r="L102" s="44">
        <v>1</v>
      </c>
      <c r="M102" s="34">
        <v>3</v>
      </c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10"/>
      <c r="Y102" s="34"/>
    </row>
    <row r="103" spans="1:25" x14ac:dyDescent="0.25">
      <c r="A103" s="42" t="s">
        <v>13</v>
      </c>
      <c r="B103" s="42" t="s">
        <v>14</v>
      </c>
      <c r="C103" s="42" t="s">
        <v>17</v>
      </c>
      <c r="D103" s="7">
        <v>51.629314999999998</v>
      </c>
      <c r="E103" s="7">
        <v>-1.153702</v>
      </c>
      <c r="F103" s="43">
        <v>40683</v>
      </c>
      <c r="G103" s="42">
        <v>2</v>
      </c>
      <c r="H103" s="42">
        <v>5</v>
      </c>
      <c r="I103" s="10"/>
      <c r="J103" s="34">
        <v>1</v>
      </c>
      <c r="K103" s="34">
        <v>1</v>
      </c>
      <c r="L103" s="44"/>
      <c r="M103" s="34">
        <v>1</v>
      </c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10"/>
      <c r="Y103" s="34"/>
    </row>
    <row r="104" spans="1:25" x14ac:dyDescent="0.25">
      <c r="A104" s="42" t="s">
        <v>13</v>
      </c>
      <c r="B104" s="42" t="s">
        <v>14</v>
      </c>
      <c r="C104" s="42" t="s">
        <v>17</v>
      </c>
      <c r="D104" s="7">
        <v>51.629314999999998</v>
      </c>
      <c r="E104" s="7">
        <v>-1.153702</v>
      </c>
      <c r="F104" s="43">
        <v>40683</v>
      </c>
      <c r="G104" s="42">
        <v>2</v>
      </c>
      <c r="H104" s="42">
        <v>6</v>
      </c>
      <c r="I104" s="10"/>
      <c r="J104" s="34"/>
      <c r="K104" s="34"/>
      <c r="L104" s="44"/>
      <c r="M104" s="34">
        <v>1</v>
      </c>
      <c r="N104" s="34"/>
      <c r="O104" s="34">
        <v>1</v>
      </c>
      <c r="P104" s="34"/>
      <c r="Q104" s="34"/>
      <c r="R104" s="34"/>
      <c r="S104" s="34"/>
      <c r="T104" s="34"/>
      <c r="U104" s="34"/>
      <c r="V104" s="34"/>
      <c r="W104" s="34"/>
      <c r="X104" s="10"/>
      <c r="Y104" s="34"/>
    </row>
    <row r="105" spans="1:25" x14ac:dyDescent="0.25">
      <c r="A105" s="42" t="s">
        <v>13</v>
      </c>
      <c r="B105" s="42" t="s">
        <v>14</v>
      </c>
      <c r="C105" s="42" t="s">
        <v>17</v>
      </c>
      <c r="D105" s="7">
        <v>51.629314999999998</v>
      </c>
      <c r="E105" s="7">
        <v>-1.153702</v>
      </c>
      <c r="F105" s="43">
        <v>40687</v>
      </c>
      <c r="G105" s="42">
        <v>3</v>
      </c>
      <c r="H105" s="42">
        <v>1</v>
      </c>
      <c r="I105" s="10"/>
      <c r="J105" s="34">
        <v>1</v>
      </c>
      <c r="K105" s="34"/>
      <c r="L105" s="44"/>
      <c r="M105" s="34"/>
      <c r="N105" s="34"/>
      <c r="O105" s="34"/>
      <c r="P105" s="34"/>
      <c r="Q105" s="34"/>
      <c r="R105" s="34"/>
      <c r="S105" s="34"/>
      <c r="T105" s="34">
        <v>1</v>
      </c>
      <c r="U105" s="34"/>
      <c r="V105" s="34"/>
      <c r="W105" s="34"/>
      <c r="X105" s="10"/>
      <c r="Y105" s="34"/>
    </row>
    <row r="106" spans="1:25" x14ac:dyDescent="0.25">
      <c r="A106" s="42" t="s">
        <v>13</v>
      </c>
      <c r="B106" s="42" t="s">
        <v>14</v>
      </c>
      <c r="C106" s="42" t="s">
        <v>17</v>
      </c>
      <c r="D106" s="7">
        <v>51.629314999999998</v>
      </c>
      <c r="E106" s="7">
        <v>-1.153702</v>
      </c>
      <c r="F106" s="43">
        <v>40687</v>
      </c>
      <c r="G106" s="42">
        <v>3</v>
      </c>
      <c r="H106" s="42">
        <v>2</v>
      </c>
      <c r="I106" s="10"/>
      <c r="J106" s="34"/>
      <c r="K106" s="34"/>
      <c r="L106" s="4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10"/>
      <c r="Y106" s="34"/>
    </row>
    <row r="107" spans="1:25" x14ac:dyDescent="0.25">
      <c r="A107" s="42" t="s">
        <v>13</v>
      </c>
      <c r="B107" s="42" t="s">
        <v>14</v>
      </c>
      <c r="C107" s="42" t="s">
        <v>17</v>
      </c>
      <c r="D107" s="7">
        <v>51.629314999999998</v>
      </c>
      <c r="E107" s="7">
        <v>-1.153702</v>
      </c>
      <c r="F107" s="43">
        <v>40687</v>
      </c>
      <c r="G107" s="42">
        <v>3</v>
      </c>
      <c r="H107" s="42">
        <v>3</v>
      </c>
      <c r="I107" s="10"/>
      <c r="J107" s="34"/>
      <c r="K107" s="34"/>
      <c r="L107" s="44"/>
      <c r="M107" s="34">
        <v>1</v>
      </c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10"/>
      <c r="Y107" s="34"/>
    </row>
    <row r="108" spans="1:25" x14ac:dyDescent="0.25">
      <c r="A108" s="42" t="s">
        <v>13</v>
      </c>
      <c r="B108" s="42" t="s">
        <v>14</v>
      </c>
      <c r="C108" s="42" t="s">
        <v>17</v>
      </c>
      <c r="D108" s="7">
        <v>51.629314999999998</v>
      </c>
      <c r="E108" s="7">
        <v>-1.153702</v>
      </c>
      <c r="F108" s="43">
        <v>40687</v>
      </c>
      <c r="G108" s="42">
        <v>3</v>
      </c>
      <c r="H108" s="42">
        <v>4</v>
      </c>
      <c r="I108" s="10"/>
      <c r="J108" s="34"/>
      <c r="K108" s="34">
        <v>1</v>
      </c>
      <c r="L108" s="4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10"/>
      <c r="Y108" s="34"/>
    </row>
    <row r="109" spans="1:25" x14ac:dyDescent="0.25">
      <c r="A109" s="42" t="s">
        <v>13</v>
      </c>
      <c r="B109" s="42" t="s">
        <v>14</v>
      </c>
      <c r="C109" s="42" t="s">
        <v>17</v>
      </c>
      <c r="D109" s="7">
        <v>51.629314999999998</v>
      </c>
      <c r="E109" s="7">
        <v>-1.153702</v>
      </c>
      <c r="F109" s="43">
        <v>40687</v>
      </c>
      <c r="G109" s="42">
        <v>3</v>
      </c>
      <c r="H109" s="42">
        <v>5</v>
      </c>
      <c r="I109" s="10"/>
      <c r="J109" s="34"/>
      <c r="K109" s="34"/>
      <c r="L109" s="44"/>
      <c r="M109" s="34"/>
      <c r="N109" s="34"/>
      <c r="O109" s="34"/>
      <c r="P109" s="34">
        <v>1</v>
      </c>
      <c r="Q109" s="34"/>
      <c r="R109" s="34"/>
      <c r="S109" s="34"/>
      <c r="T109" s="34">
        <v>1</v>
      </c>
      <c r="U109" s="34"/>
      <c r="V109" s="34"/>
      <c r="W109" s="34"/>
      <c r="X109" s="10"/>
      <c r="Y109" s="34"/>
    </row>
    <row r="110" spans="1:25" x14ac:dyDescent="0.25">
      <c r="A110" s="45" t="s">
        <v>13</v>
      </c>
      <c r="B110" s="45" t="s">
        <v>14</v>
      </c>
      <c r="C110" s="45" t="s">
        <v>17</v>
      </c>
      <c r="D110" s="22">
        <v>51.629314999999998</v>
      </c>
      <c r="E110" s="22">
        <v>-1.153702</v>
      </c>
      <c r="F110" s="46">
        <v>40687</v>
      </c>
      <c r="G110" s="45">
        <v>3</v>
      </c>
      <c r="H110" s="45">
        <v>6</v>
      </c>
      <c r="I110" s="49"/>
      <c r="J110" s="47"/>
      <c r="K110" s="47"/>
      <c r="L110" s="48"/>
      <c r="M110" s="47"/>
      <c r="N110" s="47"/>
      <c r="O110" s="47"/>
      <c r="P110" s="47"/>
      <c r="Q110" s="47">
        <v>1</v>
      </c>
      <c r="R110" s="47"/>
      <c r="S110" s="47"/>
      <c r="T110" s="47"/>
      <c r="U110" s="47"/>
      <c r="V110" s="47"/>
      <c r="W110" s="47"/>
      <c r="X110" s="49"/>
      <c r="Y110" s="47"/>
    </row>
    <row r="111" spans="1:25" x14ac:dyDescent="0.25">
      <c r="A111" s="37" t="s">
        <v>13</v>
      </c>
      <c r="B111" s="37" t="s">
        <v>14</v>
      </c>
      <c r="C111" s="37" t="s">
        <v>49</v>
      </c>
      <c r="D111" s="62">
        <v>51.522128000000002</v>
      </c>
      <c r="E111" s="62">
        <v>-1.450045</v>
      </c>
      <c r="F111" s="38">
        <v>40674</v>
      </c>
      <c r="G111" s="37">
        <v>1</v>
      </c>
      <c r="H111" s="37">
        <v>1</v>
      </c>
      <c r="I111" s="28"/>
      <c r="J111" s="39"/>
      <c r="K111" s="39"/>
      <c r="L111" s="40"/>
      <c r="M111" s="39"/>
      <c r="N111" s="39"/>
      <c r="O111" s="39"/>
      <c r="P111" s="39"/>
      <c r="Q111" s="39"/>
      <c r="R111" s="39"/>
      <c r="S111" s="39"/>
      <c r="T111" s="39"/>
      <c r="U111" s="39"/>
      <c r="V111" s="39"/>
      <c r="W111" s="39"/>
      <c r="X111" s="28"/>
      <c r="Y111" s="39"/>
    </row>
    <row r="112" spans="1:25" x14ac:dyDescent="0.25">
      <c r="A112" s="42" t="s">
        <v>13</v>
      </c>
      <c r="B112" s="42" t="s">
        <v>14</v>
      </c>
      <c r="C112" s="37" t="s">
        <v>49</v>
      </c>
      <c r="D112" s="62">
        <v>51.522128000000002</v>
      </c>
      <c r="E112" s="62">
        <v>-1.450045</v>
      </c>
      <c r="F112" s="43">
        <v>40674</v>
      </c>
      <c r="G112" s="42">
        <v>1</v>
      </c>
      <c r="H112" s="42">
        <v>2</v>
      </c>
      <c r="I112" s="10"/>
      <c r="J112" s="34"/>
      <c r="K112" s="34">
        <v>1</v>
      </c>
      <c r="L112" s="4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10"/>
      <c r="Y112" s="34"/>
    </row>
    <row r="113" spans="1:25" x14ac:dyDescent="0.25">
      <c r="A113" s="42" t="s">
        <v>13</v>
      </c>
      <c r="B113" s="42" t="s">
        <v>14</v>
      </c>
      <c r="C113" s="37" t="s">
        <v>49</v>
      </c>
      <c r="D113" s="62">
        <v>51.522128000000002</v>
      </c>
      <c r="E113" s="62">
        <v>-1.450045</v>
      </c>
      <c r="F113" s="43">
        <v>40674</v>
      </c>
      <c r="G113" s="42">
        <v>1</v>
      </c>
      <c r="H113" s="42">
        <v>3</v>
      </c>
      <c r="I113" s="10"/>
      <c r="J113" s="34"/>
      <c r="K113" s="34"/>
      <c r="L113" s="4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10"/>
      <c r="Y113" s="34"/>
    </row>
    <row r="114" spans="1:25" x14ac:dyDescent="0.25">
      <c r="A114" s="42" t="s">
        <v>13</v>
      </c>
      <c r="B114" s="42" t="s">
        <v>14</v>
      </c>
      <c r="C114" s="37" t="s">
        <v>49</v>
      </c>
      <c r="D114" s="62">
        <v>51.522128000000002</v>
      </c>
      <c r="E114" s="62">
        <v>-1.450045</v>
      </c>
      <c r="F114" s="43">
        <v>40674</v>
      </c>
      <c r="G114" s="42">
        <v>1</v>
      </c>
      <c r="H114" s="42">
        <v>4</v>
      </c>
      <c r="I114" s="10"/>
      <c r="J114" s="34">
        <v>1</v>
      </c>
      <c r="K114" s="34"/>
      <c r="L114" s="4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10"/>
      <c r="Y114" s="34"/>
    </row>
    <row r="115" spans="1:25" x14ac:dyDescent="0.25">
      <c r="A115" s="42" t="s">
        <v>13</v>
      </c>
      <c r="B115" s="42" t="s">
        <v>14</v>
      </c>
      <c r="C115" s="37" t="s">
        <v>49</v>
      </c>
      <c r="D115" s="62">
        <v>51.522128000000002</v>
      </c>
      <c r="E115" s="62">
        <v>-1.450045</v>
      </c>
      <c r="F115" s="43">
        <v>40674</v>
      </c>
      <c r="G115" s="42">
        <v>1</v>
      </c>
      <c r="H115" s="42">
        <v>5</v>
      </c>
      <c r="I115" s="10"/>
      <c r="J115" s="34"/>
      <c r="K115" s="34"/>
      <c r="L115" s="4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10"/>
      <c r="Y115" s="34"/>
    </row>
    <row r="116" spans="1:25" x14ac:dyDescent="0.25">
      <c r="A116" s="42" t="s">
        <v>13</v>
      </c>
      <c r="B116" s="42" t="s">
        <v>14</v>
      </c>
      <c r="C116" s="37" t="s">
        <v>49</v>
      </c>
      <c r="D116" s="62">
        <v>51.522128000000002</v>
      </c>
      <c r="E116" s="62">
        <v>-1.450045</v>
      </c>
      <c r="F116" s="43">
        <v>40674</v>
      </c>
      <c r="G116" s="42">
        <v>1</v>
      </c>
      <c r="H116" s="42">
        <v>6</v>
      </c>
      <c r="I116" s="10"/>
      <c r="J116" s="34">
        <v>1</v>
      </c>
      <c r="K116" s="34"/>
      <c r="L116" s="4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10"/>
      <c r="Y116" s="34"/>
    </row>
    <row r="117" spans="1:25" x14ac:dyDescent="0.25">
      <c r="A117" s="42" t="s">
        <v>13</v>
      </c>
      <c r="B117" s="42" t="s">
        <v>14</v>
      </c>
      <c r="C117" s="37" t="s">
        <v>49</v>
      </c>
      <c r="D117" s="62">
        <v>51.522128000000002</v>
      </c>
      <c r="E117" s="62">
        <v>-1.450045</v>
      </c>
      <c r="F117" s="43">
        <v>40682</v>
      </c>
      <c r="G117" s="42">
        <v>1</v>
      </c>
      <c r="H117" s="42">
        <v>1</v>
      </c>
      <c r="I117" s="10">
        <v>2</v>
      </c>
      <c r="J117" s="34">
        <v>2</v>
      </c>
      <c r="K117" s="34"/>
      <c r="L117" s="44">
        <v>1</v>
      </c>
      <c r="M117" s="34">
        <v>1</v>
      </c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10"/>
      <c r="Y117" s="34"/>
    </row>
    <row r="118" spans="1:25" x14ac:dyDescent="0.25">
      <c r="A118" s="42" t="s">
        <v>13</v>
      </c>
      <c r="B118" s="42" t="s">
        <v>14</v>
      </c>
      <c r="C118" s="37" t="s">
        <v>49</v>
      </c>
      <c r="D118" s="62">
        <v>51.522128000000002</v>
      </c>
      <c r="E118" s="62">
        <v>-1.450045</v>
      </c>
      <c r="F118" s="43">
        <v>40682</v>
      </c>
      <c r="G118" s="42">
        <v>1</v>
      </c>
      <c r="H118" s="42">
        <v>2</v>
      </c>
      <c r="I118" s="10"/>
      <c r="J118" s="34">
        <v>3</v>
      </c>
      <c r="K118" s="34"/>
      <c r="L118" s="4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10"/>
      <c r="Y118" s="34"/>
    </row>
    <row r="119" spans="1:25" x14ac:dyDescent="0.25">
      <c r="A119" s="42" t="s">
        <v>13</v>
      </c>
      <c r="B119" s="42" t="s">
        <v>14</v>
      </c>
      <c r="C119" s="37" t="s">
        <v>49</v>
      </c>
      <c r="D119" s="62">
        <v>51.522128000000002</v>
      </c>
      <c r="E119" s="62">
        <v>-1.450045</v>
      </c>
      <c r="F119" s="43">
        <v>40682</v>
      </c>
      <c r="G119" s="42">
        <v>1</v>
      </c>
      <c r="H119" s="42">
        <v>3</v>
      </c>
      <c r="I119" s="10"/>
      <c r="J119" s="34">
        <v>1</v>
      </c>
      <c r="K119" s="34"/>
      <c r="L119" s="4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10"/>
      <c r="Y119" s="34"/>
    </row>
    <row r="120" spans="1:25" x14ac:dyDescent="0.25">
      <c r="A120" s="42" t="s">
        <v>13</v>
      </c>
      <c r="B120" s="42" t="s">
        <v>14</v>
      </c>
      <c r="C120" s="37" t="s">
        <v>49</v>
      </c>
      <c r="D120" s="62">
        <v>51.522128000000002</v>
      </c>
      <c r="E120" s="62">
        <v>-1.450045</v>
      </c>
      <c r="F120" s="43">
        <v>40682</v>
      </c>
      <c r="G120" s="42">
        <v>1</v>
      </c>
      <c r="H120" s="42">
        <v>4</v>
      </c>
      <c r="I120" s="10"/>
      <c r="J120" s="34">
        <v>1</v>
      </c>
      <c r="K120" s="34">
        <v>1</v>
      </c>
      <c r="L120" s="4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10"/>
      <c r="Y120" s="34"/>
    </row>
    <row r="121" spans="1:25" x14ac:dyDescent="0.25">
      <c r="A121" s="42" t="s">
        <v>13</v>
      </c>
      <c r="B121" s="42" t="s">
        <v>14</v>
      </c>
      <c r="C121" s="37" t="s">
        <v>49</v>
      </c>
      <c r="D121" s="62">
        <v>51.522128000000002</v>
      </c>
      <c r="E121" s="62">
        <v>-1.450045</v>
      </c>
      <c r="F121" s="43">
        <v>40682</v>
      </c>
      <c r="G121" s="42">
        <v>1</v>
      </c>
      <c r="H121" s="42">
        <v>5</v>
      </c>
      <c r="I121" s="10"/>
      <c r="J121" s="34">
        <v>1</v>
      </c>
      <c r="K121" s="34"/>
      <c r="L121" s="4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10"/>
      <c r="Y121" s="34"/>
    </row>
    <row r="122" spans="1:25" x14ac:dyDescent="0.25">
      <c r="A122" s="42" t="s">
        <v>13</v>
      </c>
      <c r="B122" s="42" t="s">
        <v>14</v>
      </c>
      <c r="C122" s="37" t="s">
        <v>49</v>
      </c>
      <c r="D122" s="62">
        <v>51.522128000000002</v>
      </c>
      <c r="E122" s="62">
        <v>-1.450045</v>
      </c>
      <c r="F122" s="43">
        <v>40682</v>
      </c>
      <c r="G122" s="42">
        <v>1</v>
      </c>
      <c r="H122" s="42">
        <v>6</v>
      </c>
      <c r="I122" s="10">
        <v>1</v>
      </c>
      <c r="J122" s="34">
        <v>2</v>
      </c>
      <c r="K122" s="34"/>
      <c r="L122" s="4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10"/>
      <c r="Y122" s="34"/>
    </row>
    <row r="123" spans="1:25" x14ac:dyDescent="0.25">
      <c r="A123" s="42" t="s">
        <v>13</v>
      </c>
      <c r="B123" s="42" t="s">
        <v>14</v>
      </c>
      <c r="C123" s="37" t="s">
        <v>49</v>
      </c>
      <c r="D123" s="62">
        <v>51.522128000000002</v>
      </c>
      <c r="E123" s="62">
        <v>-1.450045</v>
      </c>
      <c r="F123" s="43">
        <v>40682</v>
      </c>
      <c r="G123" s="42">
        <v>2</v>
      </c>
      <c r="H123" s="42">
        <v>1</v>
      </c>
      <c r="I123" s="10">
        <v>1</v>
      </c>
      <c r="J123" s="34">
        <v>1</v>
      </c>
      <c r="K123" s="34">
        <v>1</v>
      </c>
      <c r="L123" s="44"/>
      <c r="M123" s="34">
        <v>1</v>
      </c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10"/>
      <c r="Y123" s="34">
        <v>1</v>
      </c>
    </row>
    <row r="124" spans="1:25" x14ac:dyDescent="0.25">
      <c r="A124" s="42" t="s">
        <v>13</v>
      </c>
      <c r="B124" s="42" t="s">
        <v>14</v>
      </c>
      <c r="C124" s="37" t="s">
        <v>49</v>
      </c>
      <c r="D124" s="62">
        <v>51.522128000000002</v>
      </c>
      <c r="E124" s="62">
        <v>-1.450045</v>
      </c>
      <c r="F124" s="43">
        <v>40682</v>
      </c>
      <c r="G124" s="42">
        <v>2</v>
      </c>
      <c r="H124" s="42">
        <v>2</v>
      </c>
      <c r="I124" s="10">
        <v>2</v>
      </c>
      <c r="J124" s="34">
        <v>1</v>
      </c>
      <c r="K124" s="34"/>
      <c r="L124" s="44"/>
      <c r="M124" s="34"/>
      <c r="N124" s="34"/>
      <c r="O124" s="34"/>
      <c r="P124" s="34"/>
      <c r="Q124" s="34"/>
      <c r="R124" s="34"/>
      <c r="S124" s="34"/>
      <c r="T124" s="34">
        <v>1</v>
      </c>
      <c r="U124" s="34"/>
      <c r="V124" s="34"/>
      <c r="W124" s="34"/>
      <c r="X124" s="10"/>
      <c r="Y124" s="34"/>
    </row>
    <row r="125" spans="1:25" x14ac:dyDescent="0.25">
      <c r="A125" s="42" t="s">
        <v>13</v>
      </c>
      <c r="B125" s="42" t="s">
        <v>14</v>
      </c>
      <c r="C125" s="37" t="s">
        <v>49</v>
      </c>
      <c r="D125" s="62">
        <v>51.522128000000002</v>
      </c>
      <c r="E125" s="62">
        <v>-1.450045</v>
      </c>
      <c r="F125" s="43">
        <v>40682</v>
      </c>
      <c r="G125" s="42">
        <v>2</v>
      </c>
      <c r="H125" s="42">
        <v>3</v>
      </c>
      <c r="I125" s="10">
        <v>1</v>
      </c>
      <c r="J125" s="34"/>
      <c r="K125" s="34"/>
      <c r="L125" s="44"/>
      <c r="M125" s="34">
        <v>4</v>
      </c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10">
        <v>1</v>
      </c>
      <c r="Y125" s="34">
        <v>1</v>
      </c>
    </row>
    <row r="126" spans="1:25" x14ac:dyDescent="0.25">
      <c r="A126" s="42" t="s">
        <v>13</v>
      </c>
      <c r="B126" s="42" t="s">
        <v>14</v>
      </c>
      <c r="C126" s="37" t="s">
        <v>49</v>
      </c>
      <c r="D126" s="62">
        <v>51.522128000000002</v>
      </c>
      <c r="E126" s="62">
        <v>-1.450045</v>
      </c>
      <c r="F126" s="43">
        <v>40682</v>
      </c>
      <c r="G126" s="42">
        <v>2</v>
      </c>
      <c r="H126" s="42">
        <v>4</v>
      </c>
      <c r="I126" s="10">
        <v>5</v>
      </c>
      <c r="J126" s="34">
        <v>1</v>
      </c>
      <c r="K126" s="34"/>
      <c r="L126" s="44"/>
      <c r="M126" s="34">
        <v>5</v>
      </c>
      <c r="N126" s="34"/>
      <c r="O126" s="34"/>
      <c r="P126" s="34"/>
      <c r="Q126" s="34"/>
      <c r="R126" s="34"/>
      <c r="S126" s="34">
        <v>1</v>
      </c>
      <c r="T126" s="34"/>
      <c r="U126" s="34"/>
      <c r="V126" s="34"/>
      <c r="W126" s="34"/>
      <c r="X126" s="10"/>
      <c r="Y126" s="34"/>
    </row>
    <row r="127" spans="1:25" x14ac:dyDescent="0.25">
      <c r="A127" s="42" t="s">
        <v>13</v>
      </c>
      <c r="B127" s="42" t="s">
        <v>14</v>
      </c>
      <c r="C127" s="37" t="s">
        <v>49</v>
      </c>
      <c r="D127" s="62">
        <v>51.522128000000002</v>
      </c>
      <c r="E127" s="62">
        <v>-1.450045</v>
      </c>
      <c r="F127" s="43">
        <v>40682</v>
      </c>
      <c r="G127" s="42">
        <v>2</v>
      </c>
      <c r="H127" s="42">
        <v>5</v>
      </c>
      <c r="I127" s="10">
        <v>4</v>
      </c>
      <c r="J127" s="34">
        <v>3</v>
      </c>
      <c r="K127" s="34"/>
      <c r="L127" s="44"/>
      <c r="M127" s="34">
        <v>1</v>
      </c>
      <c r="N127" s="34"/>
      <c r="O127" s="34">
        <v>1</v>
      </c>
      <c r="P127" s="34"/>
      <c r="Q127" s="34"/>
      <c r="R127" s="34"/>
      <c r="S127" s="34"/>
      <c r="T127" s="34"/>
      <c r="U127" s="34"/>
      <c r="V127" s="34"/>
      <c r="W127" s="34"/>
      <c r="X127" s="10"/>
      <c r="Y127" s="34"/>
    </row>
    <row r="128" spans="1:25" x14ac:dyDescent="0.25">
      <c r="A128" s="42" t="s">
        <v>13</v>
      </c>
      <c r="B128" s="42" t="s">
        <v>14</v>
      </c>
      <c r="C128" s="37" t="s">
        <v>49</v>
      </c>
      <c r="D128" s="62">
        <v>51.522128000000002</v>
      </c>
      <c r="E128" s="62">
        <v>-1.450045</v>
      </c>
      <c r="F128" s="43">
        <v>40682</v>
      </c>
      <c r="G128" s="42">
        <v>2</v>
      </c>
      <c r="H128" s="42">
        <v>6</v>
      </c>
      <c r="I128" s="10">
        <v>1</v>
      </c>
      <c r="J128" s="34">
        <v>6</v>
      </c>
      <c r="K128" s="34"/>
      <c r="L128" s="44"/>
      <c r="M128" s="34">
        <v>4</v>
      </c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10"/>
      <c r="Y128" s="34"/>
    </row>
    <row r="129" spans="1:25" x14ac:dyDescent="0.25">
      <c r="A129" s="42" t="s">
        <v>13</v>
      </c>
      <c r="B129" s="42" t="s">
        <v>14</v>
      </c>
      <c r="C129" s="37" t="s">
        <v>49</v>
      </c>
      <c r="D129" s="62">
        <v>51.522128000000002</v>
      </c>
      <c r="E129" s="62">
        <v>-1.450045</v>
      </c>
      <c r="F129" s="43">
        <v>40688</v>
      </c>
      <c r="G129" s="42">
        <v>3</v>
      </c>
      <c r="H129" s="42">
        <v>1</v>
      </c>
      <c r="I129" s="10"/>
      <c r="J129" s="34"/>
      <c r="K129" s="34">
        <v>1</v>
      </c>
      <c r="L129" s="4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10"/>
      <c r="Y129" s="34"/>
    </row>
    <row r="130" spans="1:25" x14ac:dyDescent="0.25">
      <c r="A130" s="42" t="s">
        <v>13</v>
      </c>
      <c r="B130" s="42" t="s">
        <v>14</v>
      </c>
      <c r="C130" s="37" t="s">
        <v>49</v>
      </c>
      <c r="D130" s="62">
        <v>51.522128000000002</v>
      </c>
      <c r="E130" s="62">
        <v>-1.450045</v>
      </c>
      <c r="F130" s="43">
        <v>40688</v>
      </c>
      <c r="G130" s="42">
        <v>3</v>
      </c>
      <c r="H130" s="42">
        <v>2</v>
      </c>
      <c r="I130" s="10"/>
      <c r="J130" s="34"/>
      <c r="K130" s="34">
        <v>2</v>
      </c>
      <c r="L130" s="4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10"/>
      <c r="Y130" s="34"/>
    </row>
    <row r="131" spans="1:25" x14ac:dyDescent="0.25">
      <c r="A131" s="42" t="s">
        <v>13</v>
      </c>
      <c r="B131" s="42" t="s">
        <v>14</v>
      </c>
      <c r="C131" s="37" t="s">
        <v>49</v>
      </c>
      <c r="D131" s="62">
        <v>51.522128000000002</v>
      </c>
      <c r="E131" s="62">
        <v>-1.450045</v>
      </c>
      <c r="F131" s="43">
        <v>40688</v>
      </c>
      <c r="G131" s="42">
        <v>3</v>
      </c>
      <c r="H131" s="42">
        <v>3</v>
      </c>
      <c r="I131" s="10"/>
      <c r="J131" s="34"/>
      <c r="K131" s="34">
        <v>2</v>
      </c>
      <c r="L131" s="4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10"/>
      <c r="Y131" s="34"/>
    </row>
    <row r="132" spans="1:25" x14ac:dyDescent="0.25">
      <c r="A132" s="42" t="s">
        <v>13</v>
      </c>
      <c r="B132" s="42" t="s">
        <v>14</v>
      </c>
      <c r="C132" s="37" t="s">
        <v>49</v>
      </c>
      <c r="D132" s="62">
        <v>51.522128000000002</v>
      </c>
      <c r="E132" s="62">
        <v>-1.450045</v>
      </c>
      <c r="F132" s="43">
        <v>40688</v>
      </c>
      <c r="G132" s="42">
        <v>3</v>
      </c>
      <c r="H132" s="42">
        <v>4</v>
      </c>
      <c r="I132" s="10"/>
      <c r="J132" s="34">
        <v>1</v>
      </c>
      <c r="K132" s="34">
        <v>1</v>
      </c>
      <c r="L132" s="44"/>
      <c r="M132" s="34"/>
      <c r="N132" s="34"/>
      <c r="O132" s="34"/>
      <c r="P132" s="34"/>
      <c r="Q132" s="34"/>
      <c r="R132" s="34"/>
      <c r="S132" s="34"/>
      <c r="T132" s="34">
        <v>1</v>
      </c>
      <c r="U132" s="34"/>
      <c r="V132" s="34"/>
      <c r="W132" s="34"/>
      <c r="X132" s="10"/>
      <c r="Y132" s="34"/>
    </row>
    <row r="133" spans="1:25" x14ac:dyDescent="0.25">
      <c r="A133" s="42" t="s">
        <v>13</v>
      </c>
      <c r="B133" s="42" t="s">
        <v>14</v>
      </c>
      <c r="C133" s="37" t="s">
        <v>49</v>
      </c>
      <c r="D133" s="62">
        <v>51.522128000000002</v>
      </c>
      <c r="E133" s="62">
        <v>-1.450045</v>
      </c>
      <c r="F133" s="43">
        <v>40688</v>
      </c>
      <c r="G133" s="42">
        <v>3</v>
      </c>
      <c r="H133" s="42">
        <v>5</v>
      </c>
      <c r="I133" s="10"/>
      <c r="J133" s="34">
        <v>1</v>
      </c>
      <c r="K133" s="34"/>
      <c r="L133" s="44"/>
      <c r="M133" s="34">
        <v>1</v>
      </c>
      <c r="N133" s="34"/>
      <c r="O133" s="34"/>
      <c r="P133" s="34"/>
      <c r="Q133" s="34"/>
      <c r="R133" s="34"/>
      <c r="S133" s="34"/>
      <c r="T133" s="34">
        <v>3</v>
      </c>
      <c r="U133" s="34"/>
      <c r="V133" s="34"/>
      <c r="W133" s="34"/>
      <c r="X133" s="10"/>
      <c r="Y133" s="34"/>
    </row>
    <row r="134" spans="1:25" x14ac:dyDescent="0.25">
      <c r="A134" s="45" t="s">
        <v>13</v>
      </c>
      <c r="B134" s="45" t="s">
        <v>14</v>
      </c>
      <c r="C134" s="37" t="s">
        <v>49</v>
      </c>
      <c r="D134" s="63">
        <v>51.522128000000002</v>
      </c>
      <c r="E134" s="63">
        <v>-1.450045</v>
      </c>
      <c r="F134" s="46">
        <v>40688</v>
      </c>
      <c r="G134" s="45">
        <v>3</v>
      </c>
      <c r="H134" s="45">
        <v>6</v>
      </c>
      <c r="I134" s="49"/>
      <c r="J134" s="47">
        <v>2</v>
      </c>
      <c r="K134" s="47">
        <v>1</v>
      </c>
      <c r="L134" s="48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9"/>
      <c r="Y134" s="47"/>
    </row>
    <row r="135" spans="1:25" x14ac:dyDescent="0.25">
      <c r="A135" s="42" t="s">
        <v>13</v>
      </c>
      <c r="B135" s="42" t="s">
        <v>14</v>
      </c>
      <c r="C135" s="42" t="s">
        <v>50</v>
      </c>
      <c r="D135" s="7">
        <v>51.589776000000001</v>
      </c>
      <c r="E135" s="7">
        <v>-1.2060850000000001</v>
      </c>
      <c r="F135" s="43">
        <v>40674</v>
      </c>
      <c r="G135" s="42">
        <v>1</v>
      </c>
      <c r="H135" s="42">
        <v>1</v>
      </c>
      <c r="I135" s="10"/>
      <c r="J135" s="34">
        <v>2</v>
      </c>
      <c r="K135" s="34"/>
      <c r="L135" s="4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10"/>
      <c r="Y135" s="34"/>
    </row>
    <row r="136" spans="1:25" x14ac:dyDescent="0.25">
      <c r="A136" s="42" t="s">
        <v>13</v>
      </c>
      <c r="B136" s="42" t="s">
        <v>14</v>
      </c>
      <c r="C136" s="42" t="s">
        <v>50</v>
      </c>
      <c r="D136" s="7">
        <v>51.589776000000001</v>
      </c>
      <c r="E136" s="7">
        <v>-1.2060850000000001</v>
      </c>
      <c r="F136" s="43">
        <v>40674</v>
      </c>
      <c r="G136" s="42">
        <v>1</v>
      </c>
      <c r="H136" s="42">
        <v>2</v>
      </c>
      <c r="I136" s="10"/>
      <c r="J136" s="34">
        <v>2</v>
      </c>
      <c r="K136" s="34"/>
      <c r="L136" s="4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10"/>
      <c r="Y136" s="34"/>
    </row>
    <row r="137" spans="1:25" x14ac:dyDescent="0.25">
      <c r="A137" s="42" t="s">
        <v>13</v>
      </c>
      <c r="B137" s="42" t="s">
        <v>14</v>
      </c>
      <c r="C137" s="42" t="s">
        <v>50</v>
      </c>
      <c r="D137" s="7">
        <v>51.589776000000001</v>
      </c>
      <c r="E137" s="7">
        <v>-1.2060850000000001</v>
      </c>
      <c r="F137" s="43">
        <v>40674</v>
      </c>
      <c r="G137" s="42">
        <v>1</v>
      </c>
      <c r="H137" s="42">
        <v>3</v>
      </c>
      <c r="I137" s="10"/>
      <c r="J137" s="34"/>
      <c r="K137" s="34"/>
      <c r="L137" s="44"/>
      <c r="M137" s="34"/>
      <c r="N137" s="34"/>
      <c r="O137" s="34"/>
      <c r="P137" s="34"/>
      <c r="Q137" s="34"/>
      <c r="R137" s="34"/>
      <c r="S137" s="34"/>
      <c r="T137" s="34">
        <v>1</v>
      </c>
      <c r="U137" s="34"/>
      <c r="V137" s="34"/>
      <c r="W137" s="34"/>
      <c r="X137" s="10"/>
      <c r="Y137" s="34"/>
    </row>
    <row r="138" spans="1:25" x14ac:dyDescent="0.25">
      <c r="A138" s="42" t="s">
        <v>13</v>
      </c>
      <c r="B138" s="42" t="s">
        <v>14</v>
      </c>
      <c r="C138" s="42" t="s">
        <v>50</v>
      </c>
      <c r="D138" s="7">
        <v>51.589776000000001</v>
      </c>
      <c r="E138" s="7">
        <v>-1.2060850000000001</v>
      </c>
      <c r="F138" s="43">
        <v>40674</v>
      </c>
      <c r="G138" s="42">
        <v>1</v>
      </c>
      <c r="H138" s="42">
        <v>4</v>
      </c>
      <c r="I138" s="10"/>
      <c r="J138" s="34">
        <v>1</v>
      </c>
      <c r="K138" s="34">
        <v>1</v>
      </c>
      <c r="L138" s="44">
        <v>1</v>
      </c>
      <c r="M138" s="34"/>
      <c r="N138" s="34"/>
      <c r="O138" s="34"/>
      <c r="P138" s="34"/>
      <c r="Q138" s="34"/>
      <c r="R138" s="34"/>
      <c r="S138" s="34"/>
      <c r="T138" s="34">
        <v>1</v>
      </c>
      <c r="U138" s="34"/>
      <c r="V138" s="34"/>
      <c r="W138" s="34"/>
      <c r="X138" s="10"/>
      <c r="Y138" s="34"/>
    </row>
    <row r="139" spans="1:25" x14ac:dyDescent="0.25">
      <c r="A139" s="42" t="s">
        <v>13</v>
      </c>
      <c r="B139" s="42" t="s">
        <v>14</v>
      </c>
      <c r="C139" s="42" t="s">
        <v>50</v>
      </c>
      <c r="D139" s="7">
        <v>51.589776000000001</v>
      </c>
      <c r="E139" s="7">
        <v>-1.2060850000000001</v>
      </c>
      <c r="F139" s="43">
        <v>40674</v>
      </c>
      <c r="G139" s="42">
        <v>1</v>
      </c>
      <c r="H139" s="42">
        <v>5</v>
      </c>
      <c r="I139" s="10"/>
      <c r="J139" s="34"/>
      <c r="K139" s="34"/>
      <c r="L139" s="4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10"/>
      <c r="Y139" s="34"/>
    </row>
    <row r="140" spans="1:25" x14ac:dyDescent="0.25">
      <c r="A140" s="42" t="s">
        <v>13</v>
      </c>
      <c r="B140" s="42" t="s">
        <v>14</v>
      </c>
      <c r="C140" s="42" t="s">
        <v>50</v>
      </c>
      <c r="D140" s="7">
        <v>51.589776000000001</v>
      </c>
      <c r="E140" s="7">
        <v>-1.2060850000000001</v>
      </c>
      <c r="F140" s="43">
        <v>40674</v>
      </c>
      <c r="G140" s="42">
        <v>1</v>
      </c>
      <c r="H140" s="42">
        <v>6</v>
      </c>
      <c r="I140" s="10"/>
      <c r="J140" s="34">
        <v>2</v>
      </c>
      <c r="K140" s="34"/>
      <c r="L140" s="44"/>
      <c r="M140" s="34">
        <v>1</v>
      </c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10"/>
      <c r="Y140" s="34"/>
    </row>
    <row r="141" spans="1:25" x14ac:dyDescent="0.25">
      <c r="A141" s="42" t="s">
        <v>13</v>
      </c>
      <c r="B141" s="42" t="s">
        <v>14</v>
      </c>
      <c r="C141" s="42" t="s">
        <v>50</v>
      </c>
      <c r="D141" s="7">
        <v>51.589776000000001</v>
      </c>
      <c r="E141" s="7">
        <v>-1.2060850000000001</v>
      </c>
      <c r="F141" s="43">
        <v>40682</v>
      </c>
      <c r="G141" s="42">
        <v>2</v>
      </c>
      <c r="H141" s="42">
        <v>1</v>
      </c>
      <c r="I141" s="10">
        <v>2</v>
      </c>
      <c r="J141" s="34">
        <v>3</v>
      </c>
      <c r="K141" s="34">
        <v>2</v>
      </c>
      <c r="L141" s="44"/>
      <c r="M141" s="34">
        <v>4</v>
      </c>
      <c r="N141" s="34"/>
      <c r="O141" s="34"/>
      <c r="P141" s="34">
        <v>2</v>
      </c>
      <c r="Q141" s="34"/>
      <c r="R141" s="34"/>
      <c r="S141" s="34">
        <v>1</v>
      </c>
      <c r="T141" s="34"/>
      <c r="U141" s="34"/>
      <c r="V141" s="34"/>
      <c r="W141" s="34"/>
      <c r="X141" s="10"/>
      <c r="Y141" s="34"/>
    </row>
    <row r="142" spans="1:25" x14ac:dyDescent="0.25">
      <c r="A142" s="42" t="s">
        <v>13</v>
      </c>
      <c r="B142" s="42" t="s">
        <v>14</v>
      </c>
      <c r="C142" s="42" t="s">
        <v>50</v>
      </c>
      <c r="D142" s="7">
        <v>51.589776000000001</v>
      </c>
      <c r="E142" s="7">
        <v>-1.2060850000000001</v>
      </c>
      <c r="F142" s="43">
        <v>40682</v>
      </c>
      <c r="G142" s="42">
        <v>2</v>
      </c>
      <c r="H142" s="42">
        <v>2</v>
      </c>
      <c r="I142" s="10">
        <v>1</v>
      </c>
      <c r="J142" s="34"/>
      <c r="K142" s="34">
        <v>2</v>
      </c>
      <c r="L142" s="44">
        <v>1</v>
      </c>
      <c r="M142" s="34">
        <v>2</v>
      </c>
      <c r="N142" s="34">
        <v>1</v>
      </c>
      <c r="O142" s="34"/>
      <c r="P142" s="34"/>
      <c r="Q142" s="34"/>
      <c r="R142" s="34"/>
      <c r="S142" s="34"/>
      <c r="T142" s="34"/>
      <c r="U142" s="34"/>
      <c r="V142" s="34"/>
      <c r="W142" s="34"/>
      <c r="X142" s="10"/>
      <c r="Y142" s="34"/>
    </row>
    <row r="143" spans="1:25" x14ac:dyDescent="0.25">
      <c r="A143" s="42" t="s">
        <v>13</v>
      </c>
      <c r="B143" s="42" t="s">
        <v>14</v>
      </c>
      <c r="C143" s="42" t="s">
        <v>50</v>
      </c>
      <c r="D143" s="7">
        <v>51.589776000000001</v>
      </c>
      <c r="E143" s="7">
        <v>-1.2060850000000001</v>
      </c>
      <c r="F143" s="43">
        <v>40682</v>
      </c>
      <c r="G143" s="42">
        <v>2</v>
      </c>
      <c r="H143" s="42">
        <v>3</v>
      </c>
      <c r="I143" s="10">
        <v>1</v>
      </c>
      <c r="J143" s="34">
        <v>1</v>
      </c>
      <c r="K143" s="34">
        <v>3</v>
      </c>
      <c r="L143" s="44"/>
      <c r="M143" s="34">
        <v>5</v>
      </c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10"/>
      <c r="Y143" s="34"/>
    </row>
    <row r="144" spans="1:25" x14ac:dyDescent="0.25">
      <c r="A144" s="42" t="s">
        <v>13</v>
      </c>
      <c r="B144" s="42" t="s">
        <v>14</v>
      </c>
      <c r="C144" s="42" t="s">
        <v>50</v>
      </c>
      <c r="D144" s="7">
        <v>51.589776000000001</v>
      </c>
      <c r="E144" s="7">
        <v>-1.2060850000000001</v>
      </c>
      <c r="F144" s="43">
        <v>40682</v>
      </c>
      <c r="G144" s="42">
        <v>2</v>
      </c>
      <c r="H144" s="42">
        <v>4</v>
      </c>
      <c r="I144" s="10">
        <v>1</v>
      </c>
      <c r="J144" s="34">
        <v>1</v>
      </c>
      <c r="K144" s="34">
        <v>3</v>
      </c>
      <c r="L144" s="44"/>
      <c r="M144" s="34">
        <v>1</v>
      </c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10"/>
      <c r="Y144" s="34"/>
    </row>
    <row r="145" spans="1:25" x14ac:dyDescent="0.25">
      <c r="A145" s="42" t="s">
        <v>13</v>
      </c>
      <c r="B145" s="42" t="s">
        <v>14</v>
      </c>
      <c r="C145" s="42" t="s">
        <v>50</v>
      </c>
      <c r="D145" s="7">
        <v>51.589776000000001</v>
      </c>
      <c r="E145" s="7">
        <v>-1.2060850000000001</v>
      </c>
      <c r="F145" s="43">
        <v>40682</v>
      </c>
      <c r="G145" s="42">
        <v>2</v>
      </c>
      <c r="H145" s="42">
        <v>5</v>
      </c>
      <c r="I145" s="10"/>
      <c r="J145" s="34"/>
      <c r="K145" s="34">
        <v>1</v>
      </c>
      <c r="L145" s="44"/>
      <c r="M145" s="34">
        <v>2</v>
      </c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10"/>
      <c r="Y145" s="34"/>
    </row>
    <row r="146" spans="1:25" x14ac:dyDescent="0.25">
      <c r="A146" s="42" t="s">
        <v>13</v>
      </c>
      <c r="B146" s="42" t="s">
        <v>14</v>
      </c>
      <c r="C146" s="42" t="s">
        <v>50</v>
      </c>
      <c r="D146" s="7">
        <v>51.589776000000001</v>
      </c>
      <c r="E146" s="7">
        <v>-1.2060850000000001</v>
      </c>
      <c r="F146" s="43">
        <v>40682</v>
      </c>
      <c r="G146" s="42">
        <v>2</v>
      </c>
      <c r="H146" s="42">
        <v>6</v>
      </c>
      <c r="I146" s="10"/>
      <c r="J146" s="34"/>
      <c r="K146" s="34">
        <v>2</v>
      </c>
      <c r="L146" s="44"/>
      <c r="M146" s="34">
        <v>1</v>
      </c>
      <c r="N146" s="34">
        <v>1</v>
      </c>
      <c r="O146" s="34"/>
      <c r="P146" s="34"/>
      <c r="Q146" s="34"/>
      <c r="R146" s="34"/>
      <c r="S146" s="34"/>
      <c r="T146" s="34"/>
      <c r="U146" s="34"/>
      <c r="V146" s="34"/>
      <c r="W146" s="34"/>
      <c r="X146" s="10"/>
      <c r="Y146" s="34"/>
    </row>
    <row r="147" spans="1:25" x14ac:dyDescent="0.25">
      <c r="A147" s="42" t="s">
        <v>13</v>
      </c>
      <c r="B147" s="42" t="s">
        <v>14</v>
      </c>
      <c r="C147" s="42" t="s">
        <v>50</v>
      </c>
      <c r="D147" s="7">
        <v>51.589776000000001</v>
      </c>
      <c r="E147" s="7">
        <v>-1.2060850000000001</v>
      </c>
      <c r="F147" s="43">
        <v>40687</v>
      </c>
      <c r="G147" s="42">
        <v>3</v>
      </c>
      <c r="H147" s="42">
        <v>1</v>
      </c>
      <c r="I147" s="10"/>
      <c r="J147" s="34">
        <v>1</v>
      </c>
      <c r="K147" s="34">
        <v>1</v>
      </c>
      <c r="L147" s="44"/>
      <c r="M147" s="34"/>
      <c r="N147" s="34"/>
      <c r="O147" s="34">
        <v>1</v>
      </c>
      <c r="P147" s="34"/>
      <c r="Q147" s="34"/>
      <c r="R147" s="34"/>
      <c r="S147" s="34"/>
      <c r="T147" s="34"/>
      <c r="U147" s="34"/>
      <c r="V147" s="34"/>
      <c r="W147" s="34"/>
      <c r="X147" s="10"/>
      <c r="Y147" s="34"/>
    </row>
    <row r="148" spans="1:25" x14ac:dyDescent="0.25">
      <c r="A148" s="42" t="s">
        <v>13</v>
      </c>
      <c r="B148" s="42" t="s">
        <v>14</v>
      </c>
      <c r="C148" s="42" t="s">
        <v>50</v>
      </c>
      <c r="D148" s="7">
        <v>51.589776000000001</v>
      </c>
      <c r="E148" s="7">
        <v>-1.2060850000000001</v>
      </c>
      <c r="F148" s="43">
        <v>40687</v>
      </c>
      <c r="G148" s="42">
        <v>3</v>
      </c>
      <c r="H148" s="42">
        <v>2</v>
      </c>
      <c r="I148" s="10"/>
      <c r="J148" s="34"/>
      <c r="K148" s="34">
        <v>1</v>
      </c>
      <c r="L148" s="44"/>
      <c r="M148" s="34">
        <v>1</v>
      </c>
      <c r="N148" s="34"/>
      <c r="O148" s="34">
        <v>1</v>
      </c>
      <c r="P148" s="34"/>
      <c r="Q148" s="34"/>
      <c r="R148" s="34"/>
      <c r="S148" s="34"/>
      <c r="T148" s="34"/>
      <c r="U148" s="34"/>
      <c r="V148" s="34"/>
      <c r="W148" s="34"/>
      <c r="X148" s="10"/>
      <c r="Y148" s="34"/>
    </row>
    <row r="149" spans="1:25" x14ac:dyDescent="0.25">
      <c r="A149" s="42" t="s">
        <v>13</v>
      </c>
      <c r="B149" s="42" t="s">
        <v>14</v>
      </c>
      <c r="C149" s="42" t="s">
        <v>50</v>
      </c>
      <c r="D149" s="7">
        <v>51.589776000000001</v>
      </c>
      <c r="E149" s="7">
        <v>-1.2060850000000001</v>
      </c>
      <c r="F149" s="43">
        <v>40687</v>
      </c>
      <c r="G149" s="42">
        <v>3</v>
      </c>
      <c r="H149" s="42">
        <v>3</v>
      </c>
      <c r="I149" s="10"/>
      <c r="J149" s="34">
        <v>1</v>
      </c>
      <c r="K149" s="34">
        <v>2</v>
      </c>
      <c r="L149" s="44"/>
      <c r="M149" s="34"/>
      <c r="N149" s="34"/>
      <c r="O149" s="34"/>
      <c r="P149" s="34"/>
      <c r="Q149" s="34"/>
      <c r="R149" s="34"/>
      <c r="S149" s="34"/>
      <c r="T149" s="34"/>
      <c r="U149" s="34">
        <v>1</v>
      </c>
      <c r="V149" s="34"/>
      <c r="W149" s="34"/>
      <c r="X149" s="10"/>
      <c r="Y149" s="34"/>
    </row>
    <row r="150" spans="1:25" x14ac:dyDescent="0.25">
      <c r="A150" s="42" t="s">
        <v>13</v>
      </c>
      <c r="B150" s="42" t="s">
        <v>14</v>
      </c>
      <c r="C150" s="42" t="s">
        <v>50</v>
      </c>
      <c r="D150" s="7">
        <v>51.589776000000001</v>
      </c>
      <c r="E150" s="7">
        <v>-1.2060850000000001</v>
      </c>
      <c r="F150" s="43">
        <v>40687</v>
      </c>
      <c r="G150" s="42">
        <v>3</v>
      </c>
      <c r="H150" s="42">
        <v>4</v>
      </c>
      <c r="I150" s="10"/>
      <c r="J150" s="34"/>
      <c r="K150" s="34"/>
      <c r="L150" s="44"/>
      <c r="M150" s="34"/>
      <c r="N150" s="34"/>
      <c r="O150" s="34"/>
      <c r="P150" s="34"/>
      <c r="Q150" s="34"/>
      <c r="R150" s="34"/>
      <c r="S150" s="34"/>
      <c r="T150" s="34">
        <v>2</v>
      </c>
      <c r="U150" s="34"/>
      <c r="V150" s="34"/>
      <c r="W150" s="34"/>
      <c r="X150" s="10"/>
      <c r="Y150" s="34"/>
    </row>
    <row r="151" spans="1:25" x14ac:dyDescent="0.25">
      <c r="A151" s="42" t="s">
        <v>13</v>
      </c>
      <c r="B151" s="42" t="s">
        <v>14</v>
      </c>
      <c r="C151" s="42" t="s">
        <v>50</v>
      </c>
      <c r="D151" s="7">
        <v>51.589776000000001</v>
      </c>
      <c r="E151" s="7">
        <v>-1.2060850000000001</v>
      </c>
      <c r="F151" s="43">
        <v>40687</v>
      </c>
      <c r="G151" s="42">
        <v>3</v>
      </c>
      <c r="H151" s="42">
        <v>5</v>
      </c>
      <c r="I151" s="10"/>
      <c r="J151" s="34">
        <v>1</v>
      </c>
      <c r="K151" s="34"/>
      <c r="L151" s="44"/>
      <c r="M151" s="34"/>
      <c r="N151" s="34"/>
      <c r="O151" s="34"/>
      <c r="P151" s="34"/>
      <c r="Q151" s="34"/>
      <c r="R151" s="34"/>
      <c r="S151" s="34"/>
      <c r="T151" s="34">
        <v>1</v>
      </c>
      <c r="U151" s="34"/>
      <c r="V151" s="34"/>
      <c r="W151" s="34"/>
      <c r="X151" s="10"/>
      <c r="Y151" s="34"/>
    </row>
    <row r="152" spans="1:25" x14ac:dyDescent="0.25">
      <c r="A152" s="45" t="s">
        <v>13</v>
      </c>
      <c r="B152" s="45" t="s">
        <v>14</v>
      </c>
      <c r="C152" s="42" t="s">
        <v>50</v>
      </c>
      <c r="D152" s="22">
        <v>51.589776000000001</v>
      </c>
      <c r="E152" s="22">
        <v>-1.2060850000000001</v>
      </c>
      <c r="F152" s="46">
        <v>40687</v>
      </c>
      <c r="G152" s="45">
        <v>3</v>
      </c>
      <c r="H152" s="45">
        <v>6</v>
      </c>
      <c r="I152" s="49"/>
      <c r="J152" s="47"/>
      <c r="K152" s="47">
        <v>1</v>
      </c>
      <c r="L152" s="48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9"/>
      <c r="Y152" s="47"/>
    </row>
    <row r="154" spans="1:25" x14ac:dyDescent="0.25">
      <c r="I154" s="72" t="s">
        <v>6</v>
      </c>
      <c r="J154" s="72" t="s">
        <v>7</v>
      </c>
      <c r="K154" s="72" t="s">
        <v>21</v>
      </c>
      <c r="L154" s="72" t="s">
        <v>22</v>
      </c>
      <c r="M154" s="72" t="s">
        <v>24</v>
      </c>
      <c r="N154" s="72" t="s">
        <v>43</v>
      </c>
      <c r="O154" s="72" t="s">
        <v>23</v>
      </c>
      <c r="P154" s="72" t="s">
        <v>25</v>
      </c>
      <c r="Q154" s="72" t="s">
        <v>44</v>
      </c>
      <c r="R154" s="72" t="s">
        <v>45</v>
      </c>
      <c r="S154" s="74" t="s">
        <v>8</v>
      </c>
      <c r="T154" s="74" t="s">
        <v>18</v>
      </c>
      <c r="U154" s="72" t="s">
        <v>9</v>
      </c>
      <c r="V154" s="72" t="s">
        <v>10</v>
      </c>
      <c r="W154" s="72" t="s">
        <v>11</v>
      </c>
      <c r="X154" s="72" t="s">
        <v>12</v>
      </c>
      <c r="Y154" s="74" t="s">
        <v>51</v>
      </c>
    </row>
    <row r="155" spans="1:25" x14ac:dyDescent="0.25"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5"/>
      <c r="T155" s="75"/>
      <c r="U155" s="73"/>
      <c r="V155" s="73"/>
      <c r="W155" s="73"/>
      <c r="X155" s="73"/>
      <c r="Y155" s="75"/>
    </row>
    <row r="156" spans="1:25" x14ac:dyDescent="0.25">
      <c r="I156" s="42">
        <f>SUM(I3:I152)</f>
        <v>70</v>
      </c>
      <c r="J156" s="42">
        <f t="shared" ref="J156:Y156" si="0">SUM(J3:J152)</f>
        <v>250</v>
      </c>
      <c r="K156" s="42">
        <f t="shared" si="0"/>
        <v>78</v>
      </c>
      <c r="L156" s="42">
        <f t="shared" si="0"/>
        <v>7</v>
      </c>
      <c r="M156" s="42">
        <f t="shared" si="0"/>
        <v>96</v>
      </c>
      <c r="N156" s="42">
        <f t="shared" si="0"/>
        <v>5</v>
      </c>
      <c r="O156" s="42">
        <f t="shared" si="0"/>
        <v>14</v>
      </c>
      <c r="P156" s="42">
        <f t="shared" si="0"/>
        <v>5</v>
      </c>
      <c r="Q156" s="42">
        <f t="shared" si="0"/>
        <v>1</v>
      </c>
      <c r="R156" s="42">
        <f t="shared" si="0"/>
        <v>1</v>
      </c>
      <c r="S156" s="42">
        <f t="shared" si="0"/>
        <v>2</v>
      </c>
      <c r="T156" s="42">
        <f t="shared" si="0"/>
        <v>63</v>
      </c>
      <c r="U156" s="42">
        <f t="shared" si="0"/>
        <v>3</v>
      </c>
      <c r="V156" s="42">
        <f t="shared" si="0"/>
        <v>2</v>
      </c>
      <c r="W156" s="42">
        <f t="shared" si="0"/>
        <v>1</v>
      </c>
      <c r="X156" s="42">
        <f t="shared" si="0"/>
        <v>1</v>
      </c>
      <c r="Y156" s="42">
        <f t="shared" si="0"/>
        <v>8</v>
      </c>
    </row>
    <row r="159" spans="1:25" x14ac:dyDescent="0.25">
      <c r="I159" s="42" t="s">
        <v>6</v>
      </c>
      <c r="K159" s="41">
        <v>70</v>
      </c>
      <c r="N159" s="41">
        <f>K159+M159</f>
        <v>70</v>
      </c>
    </row>
    <row r="160" spans="1:25" x14ac:dyDescent="0.25">
      <c r="I160" s="42" t="s">
        <v>7</v>
      </c>
      <c r="K160" s="41">
        <v>250</v>
      </c>
      <c r="L160" s="50">
        <f>K160/K$177</f>
        <v>0.54704595185995619</v>
      </c>
      <c r="M160" s="41">
        <f>L160*K$170</f>
        <v>34.463894967177239</v>
      </c>
      <c r="N160" s="41">
        <f t="shared" ref="N160:N175" si="1">K160+M160</f>
        <v>284.46389496717723</v>
      </c>
      <c r="O160" s="41">
        <f>(N160/N$178)*100</f>
        <v>52.972792358878429</v>
      </c>
    </row>
    <row r="161" spans="9:17" x14ac:dyDescent="0.25">
      <c r="I161" s="42" t="s">
        <v>21</v>
      </c>
      <c r="K161" s="41">
        <v>78</v>
      </c>
      <c r="L161" s="50">
        <f t="shared" ref="L161:L168" si="2">K161/K$177</f>
        <v>0.17067833698030635</v>
      </c>
      <c r="M161" s="41">
        <f t="shared" ref="M161:M168" si="3">L161*K$170</f>
        <v>10.752735229759301</v>
      </c>
      <c r="N161" s="41">
        <f t="shared" si="1"/>
        <v>88.752735229759296</v>
      </c>
      <c r="O161" s="41">
        <f t="shared" ref="O161:O175" si="4">(N161/N$178)*100</f>
        <v>16.527511215970069</v>
      </c>
    </row>
    <row r="162" spans="9:17" x14ac:dyDescent="0.25">
      <c r="I162" s="42" t="s">
        <v>22</v>
      </c>
      <c r="K162" s="41">
        <v>7</v>
      </c>
      <c r="L162" s="50">
        <f t="shared" si="2"/>
        <v>1.5317286652078774E-2</v>
      </c>
      <c r="M162" s="41">
        <f t="shared" si="3"/>
        <v>0.96498905908096277</v>
      </c>
      <c r="N162" s="41">
        <f t="shared" si="1"/>
        <v>7.9649890590809624</v>
      </c>
      <c r="O162" s="41">
        <f t="shared" si="4"/>
        <v>1.4832381860485961</v>
      </c>
    </row>
    <row r="163" spans="9:17" x14ac:dyDescent="0.25">
      <c r="I163" s="42" t="s">
        <v>24</v>
      </c>
      <c r="K163" s="41">
        <v>96</v>
      </c>
      <c r="L163" s="50">
        <f t="shared" si="2"/>
        <v>0.21006564551422319</v>
      </c>
      <c r="M163" s="41">
        <f t="shared" si="3"/>
        <v>13.23413566739606</v>
      </c>
      <c r="N163" s="41">
        <f t="shared" si="1"/>
        <v>109.23413566739606</v>
      </c>
      <c r="O163" s="41">
        <f t="shared" si="4"/>
        <v>20.34155226580932</v>
      </c>
    </row>
    <row r="164" spans="9:17" x14ac:dyDescent="0.25">
      <c r="I164" s="42" t="s">
        <v>43</v>
      </c>
      <c r="K164" s="41">
        <v>5</v>
      </c>
      <c r="L164" s="50">
        <f t="shared" si="2"/>
        <v>1.0940919037199124E-2</v>
      </c>
      <c r="M164" s="41">
        <f t="shared" si="3"/>
        <v>0.68927789934354489</v>
      </c>
      <c r="N164" s="41">
        <f t="shared" si="1"/>
        <v>5.6892778993435451</v>
      </c>
      <c r="O164" s="41">
        <f t="shared" si="4"/>
        <v>1.0594558471775686</v>
      </c>
    </row>
    <row r="165" spans="9:17" x14ac:dyDescent="0.25">
      <c r="I165" s="42" t="s">
        <v>23</v>
      </c>
      <c r="K165" s="41">
        <v>14</v>
      </c>
      <c r="L165" s="50">
        <f t="shared" si="2"/>
        <v>3.0634573304157548E-2</v>
      </c>
      <c r="M165" s="41">
        <f t="shared" si="3"/>
        <v>1.9299781181619255</v>
      </c>
      <c r="N165" s="41">
        <f t="shared" si="1"/>
        <v>15.929978118161925</v>
      </c>
      <c r="O165" s="41">
        <f t="shared" si="4"/>
        <v>2.9664763720971923</v>
      </c>
    </row>
    <row r="166" spans="9:17" x14ac:dyDescent="0.25">
      <c r="I166" s="42" t="s">
        <v>25</v>
      </c>
      <c r="K166" s="41">
        <v>5</v>
      </c>
      <c r="L166" s="50">
        <f t="shared" si="2"/>
        <v>1.0940919037199124E-2</v>
      </c>
      <c r="M166" s="41">
        <f t="shared" si="3"/>
        <v>0.68927789934354489</v>
      </c>
      <c r="N166" s="41">
        <f t="shared" si="1"/>
        <v>5.6892778993435451</v>
      </c>
      <c r="O166" s="41">
        <f t="shared" si="4"/>
        <v>1.0594558471775686</v>
      </c>
    </row>
    <row r="167" spans="9:17" x14ac:dyDescent="0.25">
      <c r="I167" s="42" t="s">
        <v>44</v>
      </c>
      <c r="K167" s="41">
        <v>1</v>
      </c>
      <c r="L167" s="50">
        <f t="shared" si="2"/>
        <v>2.1881838074398249E-3</v>
      </c>
      <c r="M167" s="41">
        <f t="shared" si="3"/>
        <v>0.13785557986870897</v>
      </c>
      <c r="N167" s="41">
        <f t="shared" si="1"/>
        <v>1.1378555798687089</v>
      </c>
      <c r="O167" s="41">
        <f t="shared" si="4"/>
        <v>0.2118911694355137</v>
      </c>
    </row>
    <row r="168" spans="9:17" x14ac:dyDescent="0.25">
      <c r="I168" s="42" t="s">
        <v>45</v>
      </c>
      <c r="K168" s="41">
        <v>1</v>
      </c>
      <c r="L168" s="50">
        <f t="shared" si="2"/>
        <v>2.1881838074398249E-3</v>
      </c>
      <c r="M168" s="41">
        <f t="shared" si="3"/>
        <v>0.13785557986870897</v>
      </c>
      <c r="N168" s="41">
        <f t="shared" si="1"/>
        <v>1.1378555798687089</v>
      </c>
      <c r="O168" s="41">
        <f t="shared" si="4"/>
        <v>0.2118911694355137</v>
      </c>
    </row>
    <row r="169" spans="9:17" x14ac:dyDescent="0.25">
      <c r="I169" s="42" t="s">
        <v>8</v>
      </c>
      <c r="K169" s="41">
        <v>2</v>
      </c>
      <c r="N169" s="41">
        <f t="shared" si="1"/>
        <v>2</v>
      </c>
      <c r="O169" s="41">
        <f t="shared" si="4"/>
        <v>0.37243947858472987</v>
      </c>
    </row>
    <row r="170" spans="9:17" x14ac:dyDescent="0.25">
      <c r="I170" s="42" t="s">
        <v>18</v>
      </c>
      <c r="K170" s="41">
        <v>63</v>
      </c>
      <c r="O170" s="41">
        <f t="shared" si="4"/>
        <v>0</v>
      </c>
      <c r="Q170" s="41">
        <f>SUM(K169:K170)/SUM(K160:K170)</f>
        <v>0.12452107279693486</v>
      </c>
    </row>
    <row r="171" spans="9:17" x14ac:dyDescent="0.25">
      <c r="I171" s="42" t="s">
        <v>9</v>
      </c>
      <c r="K171" s="41">
        <v>3</v>
      </c>
      <c r="N171" s="41">
        <f t="shared" si="1"/>
        <v>3</v>
      </c>
      <c r="O171" s="41">
        <f t="shared" si="4"/>
        <v>0.55865921787709483</v>
      </c>
    </row>
    <row r="172" spans="9:17" x14ac:dyDescent="0.25">
      <c r="I172" s="42" t="s">
        <v>10</v>
      </c>
      <c r="K172" s="41">
        <v>2</v>
      </c>
      <c r="N172" s="41">
        <f t="shared" si="1"/>
        <v>2</v>
      </c>
      <c r="O172" s="41">
        <f t="shared" si="4"/>
        <v>0.37243947858472987</v>
      </c>
    </row>
    <row r="173" spans="9:17" x14ac:dyDescent="0.25">
      <c r="I173" s="42" t="s">
        <v>11</v>
      </c>
      <c r="K173" s="41">
        <v>1</v>
      </c>
      <c r="N173" s="41">
        <f t="shared" si="1"/>
        <v>1</v>
      </c>
      <c r="O173" s="41">
        <f t="shared" si="4"/>
        <v>0.18621973929236493</v>
      </c>
    </row>
    <row r="174" spans="9:17" x14ac:dyDescent="0.25">
      <c r="I174" s="42" t="s">
        <v>12</v>
      </c>
      <c r="K174" s="41">
        <v>1</v>
      </c>
      <c r="N174" s="41">
        <f t="shared" si="1"/>
        <v>1</v>
      </c>
      <c r="O174" s="41">
        <f t="shared" si="4"/>
        <v>0.18621973929236493</v>
      </c>
    </row>
    <row r="175" spans="9:17" x14ac:dyDescent="0.25">
      <c r="I175" s="42" t="s">
        <v>51</v>
      </c>
      <c r="K175" s="41">
        <v>8</v>
      </c>
      <c r="N175" s="41">
        <f t="shared" si="1"/>
        <v>8</v>
      </c>
      <c r="O175" s="41">
        <f t="shared" si="4"/>
        <v>1.4897579143389195</v>
      </c>
    </row>
    <row r="177" spans="9:14" x14ac:dyDescent="0.25">
      <c r="I177" s="42" t="s">
        <v>63</v>
      </c>
      <c r="K177" s="41">
        <f>SUM(K160:K168)</f>
        <v>457</v>
      </c>
    </row>
    <row r="178" spans="9:14" x14ac:dyDescent="0.25">
      <c r="I178" s="42" t="s">
        <v>54</v>
      </c>
      <c r="N178" s="41">
        <f>SUM(N160:N175)</f>
        <v>537.00000000000011</v>
      </c>
    </row>
    <row r="179" spans="9:14" x14ac:dyDescent="0.25">
      <c r="I179" s="42" t="s">
        <v>55</v>
      </c>
      <c r="N179" s="41">
        <f>N159</f>
        <v>70</v>
      </c>
    </row>
    <row r="180" spans="9:14" x14ac:dyDescent="0.25">
      <c r="K180" s="42">
        <f>SUM(K159:K175)</f>
        <v>607</v>
      </c>
      <c r="N180" s="41">
        <f>SUM(N159:N175)</f>
        <v>607</v>
      </c>
    </row>
  </sheetData>
  <mergeCells count="40">
    <mergeCell ref="H1:H2"/>
    <mergeCell ref="A1:A2"/>
    <mergeCell ref="B1:B2"/>
    <mergeCell ref="C1:C2"/>
    <mergeCell ref="F1:F2"/>
    <mergeCell ref="G1:G2"/>
    <mergeCell ref="I1:I2"/>
    <mergeCell ref="J1:J2"/>
    <mergeCell ref="O1:O2"/>
    <mergeCell ref="N1:N2"/>
    <mergeCell ref="X1:X2"/>
    <mergeCell ref="W1:W2"/>
    <mergeCell ref="M1:M2"/>
    <mergeCell ref="L1:L2"/>
    <mergeCell ref="K1:K2"/>
    <mergeCell ref="Q1:Q2"/>
    <mergeCell ref="P1:P2"/>
    <mergeCell ref="S1:S2"/>
    <mergeCell ref="R1:R2"/>
    <mergeCell ref="V1:V2"/>
    <mergeCell ref="S154:S155"/>
    <mergeCell ref="T154:T155"/>
    <mergeCell ref="U154:U155"/>
    <mergeCell ref="Y1:Y2"/>
    <mergeCell ref="T1:T2"/>
    <mergeCell ref="V154:V155"/>
    <mergeCell ref="W154:W155"/>
    <mergeCell ref="X154:X155"/>
    <mergeCell ref="Y154:Y155"/>
    <mergeCell ref="U1:U2"/>
    <mergeCell ref="N154:N155"/>
    <mergeCell ref="O154:O155"/>
    <mergeCell ref="P154:P155"/>
    <mergeCell ref="Q154:Q155"/>
    <mergeCell ref="R154:R155"/>
    <mergeCell ref="I154:I155"/>
    <mergeCell ref="J154:J155"/>
    <mergeCell ref="K154:K155"/>
    <mergeCell ref="L154:L155"/>
    <mergeCell ref="M154:M155"/>
  </mergeCells>
  <pageMargins left="0.70866141732283472" right="0.70866141732283472" top="0.74803149606299213" bottom="0.74803149606299213" header="0.31496062992125984" footer="0.31496062992125984"/>
  <pageSetup paperSize="9" scale="43" fitToWidth="3" fitToHeight="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D11" sqref="D11:E11"/>
    </sheetView>
  </sheetViews>
  <sheetFormatPr defaultRowHeight="15" x14ac:dyDescent="0.25"/>
  <cols>
    <col min="1" max="1" width="13.140625" customWidth="1"/>
    <col min="2" max="2" width="13.7109375" bestFit="1" customWidth="1"/>
    <col min="3" max="3" width="15.28515625" customWidth="1"/>
  </cols>
  <sheetData>
    <row r="1" spans="1:9" x14ac:dyDescent="0.25">
      <c r="A1" s="68" t="s">
        <v>57</v>
      </c>
      <c r="B1" t="s">
        <v>58</v>
      </c>
      <c r="C1" t="s">
        <v>59</v>
      </c>
      <c r="D1" t="s">
        <v>60</v>
      </c>
      <c r="E1" t="s">
        <v>61</v>
      </c>
    </row>
    <row r="2" spans="1:9" x14ac:dyDescent="0.25">
      <c r="A2" s="69" t="s">
        <v>29</v>
      </c>
      <c r="B2" s="67">
        <v>54.162213999999977</v>
      </c>
      <c r="C2" s="67">
        <v>-1.2845420000000007</v>
      </c>
      <c r="D2">
        <f>RADIANS(B2)</f>
        <v>0.94530896446976764</v>
      </c>
      <c r="E2">
        <f>RADIANS(C2)</f>
        <v>-2.2419487280153014E-2</v>
      </c>
    </row>
    <row r="3" spans="1:9" x14ac:dyDescent="0.25">
      <c r="A3" s="69" t="s">
        <v>35</v>
      </c>
      <c r="B3" s="67">
        <v>53.440004000000016</v>
      </c>
      <c r="C3" s="67">
        <v>-1.1081229999999995</v>
      </c>
      <c r="D3">
        <f t="shared" ref="D3:D9" si="0">RADIANS(B3)</f>
        <v>0.9327040220789401</v>
      </c>
      <c r="E3">
        <f t="shared" ref="E3:E9" si="1">RADIANS(C3)</f>
        <v>-1.9340394867077115E-2</v>
      </c>
    </row>
    <row r="4" spans="1:9" x14ac:dyDescent="0.25">
      <c r="A4" s="69" t="s">
        <v>33</v>
      </c>
      <c r="B4" s="67">
        <v>53.749152999999986</v>
      </c>
      <c r="C4" s="67">
        <v>-1.4924420000000003</v>
      </c>
      <c r="D4">
        <f t="shared" si="0"/>
        <v>0.93809969000818749</v>
      </c>
      <c r="E4">
        <f t="shared" si="1"/>
        <v>-2.6048026795049216E-2</v>
      </c>
    </row>
    <row r="5" spans="1:9" x14ac:dyDescent="0.25">
      <c r="A5" s="69" t="s">
        <v>31</v>
      </c>
      <c r="B5" s="67">
        <v>53.834494999999976</v>
      </c>
      <c r="C5" s="67">
        <v>-1.6578799999999996</v>
      </c>
      <c r="D5">
        <f t="shared" si="0"/>
        <v>0.93958918889842435</v>
      </c>
      <c r="E5">
        <f t="shared" si="1"/>
        <v>-2.8935464602963583E-2</v>
      </c>
    </row>
    <row r="6" spans="1:9" x14ac:dyDescent="0.25">
      <c r="A6" s="69" t="s">
        <v>36</v>
      </c>
      <c r="B6" s="67">
        <v>53.977677999999976</v>
      </c>
      <c r="C6" s="67">
        <v>-0.66125399999999979</v>
      </c>
      <c r="D6">
        <f t="shared" si="0"/>
        <v>0.94208820368130741</v>
      </c>
      <c r="E6">
        <f t="shared" si="1"/>
        <v>-1.1541059491982581E-2</v>
      </c>
    </row>
    <row r="7" spans="1:9" x14ac:dyDescent="0.25">
      <c r="A7" s="69" t="s">
        <v>30</v>
      </c>
      <c r="B7" s="67">
        <v>53.990090000000002</v>
      </c>
      <c r="C7" s="67">
        <v>-1.0199789999999997</v>
      </c>
      <c r="D7">
        <f t="shared" si="0"/>
        <v>0.9423048339480653</v>
      </c>
      <c r="E7">
        <f t="shared" si="1"/>
        <v>-1.7801991851199239E-2</v>
      </c>
    </row>
    <row r="8" spans="1:9" x14ac:dyDescent="0.25">
      <c r="A8" s="69" t="s">
        <v>34</v>
      </c>
      <c r="B8" s="67">
        <v>53.913329999999981</v>
      </c>
      <c r="C8" s="67">
        <v>-1.5284219999999995</v>
      </c>
      <c r="D8">
        <f t="shared" si="0"/>
        <v>0.94096511921423409</v>
      </c>
      <c r="E8">
        <f t="shared" si="1"/>
        <v>-2.6675996259916762E-2</v>
      </c>
    </row>
    <row r="9" spans="1:9" x14ac:dyDescent="0.25">
      <c r="A9" s="69" t="s">
        <v>32</v>
      </c>
      <c r="B9" s="67">
        <v>53.89740500000002</v>
      </c>
      <c r="C9" s="67">
        <v>-1.125796</v>
      </c>
      <c r="D9">
        <f t="shared" si="0"/>
        <v>0.94068717553085468</v>
      </c>
      <c r="E9">
        <f t="shared" si="1"/>
        <v>-1.9648846905782082E-2</v>
      </c>
    </row>
    <row r="10" spans="1:9" x14ac:dyDescent="0.25">
      <c r="A10" s="69"/>
      <c r="B10" s="67"/>
      <c r="C10" s="67"/>
    </row>
    <row r="11" spans="1:9" ht="17.25" x14ac:dyDescent="0.25">
      <c r="A11" s="70" t="s">
        <v>62</v>
      </c>
      <c r="B11" s="70">
        <f>AVERAGE(B2:B9)</f>
        <v>53.87054612499999</v>
      </c>
      <c r="C11" s="70">
        <f>AVERAGE(C2:C9)</f>
        <v>-1.2348047499999997</v>
      </c>
      <c r="D11" s="70">
        <f t="shared" ref="D11:E11" si="2">AVERAGE(D2:D9)</f>
        <v>0.94021839972872256</v>
      </c>
      <c r="E11" s="70">
        <f t="shared" si="2"/>
        <v>-2.155140850676545E-2</v>
      </c>
      <c r="F11" s="70"/>
      <c r="I11" s="71"/>
    </row>
    <row r="14" spans="1:9" ht="17.25" x14ac:dyDescent="0.25">
      <c r="A14" s="69" t="s">
        <v>29</v>
      </c>
      <c r="B14">
        <v>0.94530896446976764</v>
      </c>
      <c r="C14">
        <v>-2.2419487280153014E-2</v>
      </c>
      <c r="D14">
        <v>0.9327040220789401</v>
      </c>
      <c r="E14">
        <v>-1.9340394867077115E-2</v>
      </c>
      <c r="G14" s="71">
        <f>ACOS(SIN(B14)*SIN(D14)+COS(B14)*COS(D14)*COS(E14-C14))*6371</f>
        <v>81.137419286918046</v>
      </c>
    </row>
    <row r="15" spans="1:9" ht="17.25" x14ac:dyDescent="0.25">
      <c r="A15" s="69" t="s">
        <v>29</v>
      </c>
      <c r="B15">
        <v>0.94530896446976764</v>
      </c>
      <c r="C15">
        <v>-2.2419487280153014E-2</v>
      </c>
      <c r="D15">
        <v>0.93809969000818749</v>
      </c>
      <c r="E15">
        <v>-2.6048026795049216E-2</v>
      </c>
      <c r="G15" s="71">
        <f t="shared" ref="G15:G41" si="3">ACOS(SIN(B15)*SIN(D15)+COS(B15)*COS(D15)*COS(E15-C15))*6371</f>
        <v>47.902140123782168</v>
      </c>
    </row>
    <row r="16" spans="1:9" ht="17.25" x14ac:dyDescent="0.25">
      <c r="A16" s="69" t="s">
        <v>29</v>
      </c>
      <c r="B16">
        <v>0.94530896446976764</v>
      </c>
      <c r="C16">
        <v>-2.2419487280153014E-2</v>
      </c>
      <c r="D16">
        <v>0.93958918889842435</v>
      </c>
      <c r="E16">
        <v>-2.8935464602963583E-2</v>
      </c>
      <c r="G16" s="71">
        <f t="shared" si="3"/>
        <v>43.856159098217987</v>
      </c>
    </row>
    <row r="17" spans="1:7" ht="17.25" x14ac:dyDescent="0.25">
      <c r="A17" s="69" t="s">
        <v>29</v>
      </c>
      <c r="B17">
        <v>0.94530896446976764</v>
      </c>
      <c r="C17">
        <v>-2.2419487280153014E-2</v>
      </c>
      <c r="D17">
        <v>0.94208820368130741</v>
      </c>
      <c r="E17">
        <v>-1.1541059491982581E-2</v>
      </c>
      <c r="G17" s="71">
        <f t="shared" si="3"/>
        <v>45.551976249127115</v>
      </c>
    </row>
    <row r="18" spans="1:7" ht="17.25" x14ac:dyDescent="0.25">
      <c r="A18" s="69" t="s">
        <v>29</v>
      </c>
      <c r="B18">
        <v>0.94530896446976764</v>
      </c>
      <c r="C18">
        <v>-2.2419487280153014E-2</v>
      </c>
      <c r="D18">
        <v>0.9423048339480653</v>
      </c>
      <c r="E18">
        <v>-1.7801991851199239E-2</v>
      </c>
      <c r="G18" s="71">
        <f t="shared" si="3"/>
        <v>25.772353145511634</v>
      </c>
    </row>
    <row r="19" spans="1:7" ht="17.25" x14ac:dyDescent="0.25">
      <c r="A19" s="69" t="s">
        <v>29</v>
      </c>
      <c r="B19">
        <v>0.94530896446976764</v>
      </c>
      <c r="C19">
        <v>-2.2419487280153014E-2</v>
      </c>
      <c r="D19">
        <v>0.94096511921423409</v>
      </c>
      <c r="E19">
        <v>-2.6675996259916762E-2</v>
      </c>
      <c r="G19" s="71">
        <f t="shared" si="3"/>
        <v>31.92953770978497</v>
      </c>
    </row>
    <row r="20" spans="1:7" ht="17.25" x14ac:dyDescent="0.25">
      <c r="A20" s="69" t="s">
        <v>29</v>
      </c>
      <c r="B20">
        <v>0.94530896446976764</v>
      </c>
      <c r="C20">
        <v>-2.2419487280153014E-2</v>
      </c>
      <c r="D20">
        <v>0.94068717553085468</v>
      </c>
      <c r="E20">
        <v>-1.9648846905782082E-2</v>
      </c>
      <c r="G20" s="71">
        <f t="shared" si="3"/>
        <v>31.217412527324729</v>
      </c>
    </row>
    <row r="21" spans="1:7" ht="17.25" x14ac:dyDescent="0.25">
      <c r="A21" s="69" t="s">
        <v>35</v>
      </c>
      <c r="B21">
        <v>0.9327040220789401</v>
      </c>
      <c r="C21">
        <v>-1.9340394867077115E-2</v>
      </c>
      <c r="D21">
        <v>0.93809969000818749</v>
      </c>
      <c r="E21">
        <v>-2.6048026795049216E-2</v>
      </c>
      <c r="G21" s="71">
        <f t="shared" si="3"/>
        <v>42.719384977872778</v>
      </c>
    </row>
    <row r="22" spans="1:7" ht="17.25" x14ac:dyDescent="0.25">
      <c r="A22" s="69" t="s">
        <v>35</v>
      </c>
      <c r="B22">
        <v>0.9327040220789401</v>
      </c>
      <c r="C22">
        <v>-1.9340394867077115E-2</v>
      </c>
      <c r="D22">
        <v>0.93958918889842435</v>
      </c>
      <c r="E22">
        <v>-2.8935464602963583E-2</v>
      </c>
      <c r="G22" s="71">
        <f t="shared" si="3"/>
        <v>56.901200769139564</v>
      </c>
    </row>
    <row r="23" spans="1:7" ht="17.25" x14ac:dyDescent="0.25">
      <c r="A23" s="69" t="s">
        <v>35</v>
      </c>
      <c r="B23">
        <v>0.9327040220789401</v>
      </c>
      <c r="C23">
        <v>-1.9340394867077115E-2</v>
      </c>
      <c r="D23">
        <v>0.94208820368130741</v>
      </c>
      <c r="E23">
        <v>-1.1541059491982581E-2</v>
      </c>
      <c r="G23" s="71">
        <f t="shared" si="3"/>
        <v>66.628707765924332</v>
      </c>
    </row>
    <row r="24" spans="1:7" ht="17.25" x14ac:dyDescent="0.25">
      <c r="A24" s="69" t="s">
        <v>35</v>
      </c>
      <c r="B24">
        <v>0.9327040220789401</v>
      </c>
      <c r="C24">
        <v>-1.9340394867077115E-2</v>
      </c>
      <c r="D24">
        <v>0.9423048339480653</v>
      </c>
      <c r="E24">
        <v>-1.7801991851199239E-2</v>
      </c>
      <c r="G24" s="71">
        <f t="shared" si="3"/>
        <v>61.441161643040999</v>
      </c>
    </row>
    <row r="25" spans="1:7" ht="17.25" x14ac:dyDescent="0.25">
      <c r="A25" s="69" t="s">
        <v>35</v>
      </c>
      <c r="B25">
        <v>0.9327040220789401</v>
      </c>
      <c r="C25">
        <v>-1.9340394867077115E-2</v>
      </c>
      <c r="D25">
        <v>0.94096511921423409</v>
      </c>
      <c r="E25">
        <v>-2.6675996259916762E-2</v>
      </c>
      <c r="G25" s="71">
        <f t="shared" si="3"/>
        <v>59.46759657918561</v>
      </c>
    </row>
    <row r="26" spans="1:7" ht="17.25" x14ac:dyDescent="0.25">
      <c r="A26" s="69" t="s">
        <v>35</v>
      </c>
      <c r="B26">
        <v>0.9327040220789401</v>
      </c>
      <c r="C26">
        <v>-1.9340394867077115E-2</v>
      </c>
      <c r="D26">
        <v>0.94068717553085468</v>
      </c>
      <c r="E26">
        <v>-1.9648846905782082E-2</v>
      </c>
      <c r="G26" s="71">
        <f t="shared" si="3"/>
        <v>50.87399403034339</v>
      </c>
    </row>
    <row r="27" spans="1:7" ht="17.25" x14ac:dyDescent="0.25">
      <c r="A27" s="69" t="s">
        <v>33</v>
      </c>
      <c r="B27">
        <v>0.93809969000818749</v>
      </c>
      <c r="C27">
        <v>-2.6048026795049216E-2</v>
      </c>
      <c r="D27">
        <v>0.93958918889842435</v>
      </c>
      <c r="E27">
        <v>-2.8935464602963583E-2</v>
      </c>
      <c r="G27" s="71">
        <f t="shared" si="3"/>
        <v>14.427060077412282</v>
      </c>
    </row>
    <row r="28" spans="1:7" ht="17.25" x14ac:dyDescent="0.25">
      <c r="A28" s="69" t="s">
        <v>33</v>
      </c>
      <c r="B28">
        <v>0.93809969000818749</v>
      </c>
      <c r="C28">
        <v>-2.6048026795049216E-2</v>
      </c>
      <c r="D28">
        <v>0.94208820368130741</v>
      </c>
      <c r="E28">
        <v>-1.1541059491982581E-2</v>
      </c>
      <c r="G28" s="71">
        <f t="shared" si="3"/>
        <v>60.135515386042627</v>
      </c>
    </row>
    <row r="29" spans="1:7" ht="17.25" x14ac:dyDescent="0.25">
      <c r="A29" s="69" t="s">
        <v>33</v>
      </c>
      <c r="B29">
        <v>0.93809969000818749</v>
      </c>
      <c r="C29">
        <v>-2.6048026795049216E-2</v>
      </c>
      <c r="D29">
        <v>0.9423048339480653</v>
      </c>
      <c r="E29">
        <v>-1.7801991851199239E-2</v>
      </c>
      <c r="G29" s="71">
        <f t="shared" si="3"/>
        <v>40.954480735589925</v>
      </c>
    </row>
    <row r="30" spans="1:7" ht="17.25" x14ac:dyDescent="0.25">
      <c r="A30" s="69" t="s">
        <v>33</v>
      </c>
      <c r="B30">
        <v>0.93809969000818749</v>
      </c>
      <c r="C30">
        <v>-2.6048026795049216E-2</v>
      </c>
      <c r="D30">
        <v>0.94096511921423409</v>
      </c>
      <c r="E30">
        <v>-2.6675996259916762E-2</v>
      </c>
      <c r="G30" s="71">
        <f t="shared" si="3"/>
        <v>18.407706261104835</v>
      </c>
    </row>
    <row r="31" spans="1:7" ht="17.25" x14ac:dyDescent="0.25">
      <c r="A31" s="69" t="s">
        <v>33</v>
      </c>
      <c r="B31">
        <v>0.93809969000818749</v>
      </c>
      <c r="C31">
        <v>-2.6048026795049216E-2</v>
      </c>
      <c r="D31">
        <v>0.94068717553085468</v>
      </c>
      <c r="E31">
        <v>-1.9648846905782082E-2</v>
      </c>
      <c r="G31" s="71">
        <f t="shared" si="3"/>
        <v>29.169819148105965</v>
      </c>
    </row>
    <row r="32" spans="1:7" ht="17.25" x14ac:dyDescent="0.25">
      <c r="A32" s="69" t="s">
        <v>31</v>
      </c>
      <c r="B32">
        <v>0.93958918889842435</v>
      </c>
      <c r="C32">
        <v>-2.8935464602963583E-2</v>
      </c>
      <c r="D32">
        <v>0.94208820368130741</v>
      </c>
      <c r="E32">
        <v>-1.1541059491982581E-2</v>
      </c>
      <c r="G32" s="71">
        <f t="shared" si="3"/>
        <v>67.197787085960556</v>
      </c>
    </row>
    <row r="33" spans="1:7" ht="17.25" x14ac:dyDescent="0.25">
      <c r="A33" s="69" t="s">
        <v>31</v>
      </c>
      <c r="B33">
        <v>0.93958918889842435</v>
      </c>
      <c r="C33">
        <v>-2.8935464602963583E-2</v>
      </c>
      <c r="D33">
        <v>0.9423048339480653</v>
      </c>
      <c r="E33">
        <v>-1.7801991851199239E-2</v>
      </c>
      <c r="G33" s="71">
        <f t="shared" si="3"/>
        <v>45.220611323924622</v>
      </c>
    </row>
    <row r="34" spans="1:7" ht="17.25" x14ac:dyDescent="0.25">
      <c r="A34" s="69" t="s">
        <v>31</v>
      </c>
      <c r="B34">
        <v>0.93958918889842435</v>
      </c>
      <c r="C34">
        <v>-2.8935464602963583E-2</v>
      </c>
      <c r="D34">
        <v>0.94096511921423409</v>
      </c>
      <c r="E34">
        <v>-2.6675996259916762E-2</v>
      </c>
      <c r="G34" s="71">
        <f t="shared" si="3"/>
        <v>12.201216166921615</v>
      </c>
    </row>
    <row r="35" spans="1:7" ht="17.25" x14ac:dyDescent="0.25">
      <c r="A35" s="69" t="s">
        <v>31</v>
      </c>
      <c r="B35">
        <v>0.93958918889842435</v>
      </c>
      <c r="C35">
        <v>-2.8935464602963583E-2</v>
      </c>
      <c r="D35">
        <v>0.94068717553085468</v>
      </c>
      <c r="E35">
        <v>-1.9648846905782082E-2</v>
      </c>
      <c r="G35" s="71">
        <f t="shared" si="3"/>
        <v>35.582522962165974</v>
      </c>
    </row>
    <row r="36" spans="1:7" ht="17.25" x14ac:dyDescent="0.25">
      <c r="A36" t="s">
        <v>36</v>
      </c>
      <c r="B36">
        <v>0.94208820368130741</v>
      </c>
      <c r="C36">
        <v>-1.1541059491982581E-2</v>
      </c>
      <c r="D36">
        <v>0.9423048339480653</v>
      </c>
      <c r="E36">
        <v>-1.7801991851199239E-2</v>
      </c>
      <c r="G36" s="71">
        <f t="shared" si="3"/>
        <v>23.49543486844675</v>
      </c>
    </row>
    <row r="37" spans="1:7" ht="17.25" x14ac:dyDescent="0.25">
      <c r="A37" t="s">
        <v>36</v>
      </c>
      <c r="B37">
        <v>0.94208820368130741</v>
      </c>
      <c r="C37">
        <v>-1.1541059491982581E-2</v>
      </c>
      <c r="D37">
        <v>0.94096511921423409</v>
      </c>
      <c r="E37">
        <v>-2.6675996259916762E-2</v>
      </c>
      <c r="G37" s="71">
        <f t="shared" si="3"/>
        <v>57.200089249447011</v>
      </c>
    </row>
    <row r="38" spans="1:7" ht="17.25" x14ac:dyDescent="0.25">
      <c r="A38" t="s">
        <v>36</v>
      </c>
      <c r="B38">
        <v>0.94208820368130741</v>
      </c>
      <c r="C38">
        <v>-1.1541059491982581E-2</v>
      </c>
      <c r="D38">
        <v>0.94068717553085468</v>
      </c>
      <c r="E38">
        <v>-1.9648846905782082E-2</v>
      </c>
      <c r="G38" s="71">
        <f t="shared" si="3"/>
        <v>31.690364670951439</v>
      </c>
    </row>
    <row r="39" spans="1:7" ht="17.25" x14ac:dyDescent="0.25">
      <c r="A39" t="s">
        <v>30</v>
      </c>
      <c r="B39">
        <v>0.9423048339480653</v>
      </c>
      <c r="C39">
        <v>-1.7801991851199239E-2</v>
      </c>
      <c r="D39">
        <v>0.94096511921423409</v>
      </c>
      <c r="E39">
        <v>-2.6675996259916762E-2</v>
      </c>
      <c r="G39" s="71">
        <f t="shared" si="3"/>
        <v>34.347064695999556</v>
      </c>
    </row>
    <row r="40" spans="1:7" ht="17.25" x14ac:dyDescent="0.25">
      <c r="A40" t="s">
        <v>30</v>
      </c>
      <c r="B40">
        <v>0.9423048339480653</v>
      </c>
      <c r="C40">
        <v>-1.7801991851199239E-2</v>
      </c>
      <c r="D40">
        <v>0.94068717553085468</v>
      </c>
      <c r="E40">
        <v>-1.9648846905782082E-2</v>
      </c>
      <c r="G40" s="71">
        <f t="shared" si="3"/>
        <v>12.41680039603647</v>
      </c>
    </row>
    <row r="41" spans="1:7" ht="17.25" x14ac:dyDescent="0.25">
      <c r="A41" t="s">
        <v>34</v>
      </c>
      <c r="B41">
        <v>0.94096511921423409</v>
      </c>
      <c r="C41">
        <v>-2.6675996259916762E-2</v>
      </c>
      <c r="D41">
        <v>0.94068717553085468</v>
      </c>
      <c r="E41">
        <v>-1.9648846905782082E-2</v>
      </c>
      <c r="G41" s="71">
        <f t="shared" si="3"/>
        <v>26.434254707587296</v>
      </c>
    </row>
    <row r="43" spans="1:7" ht="17.25" x14ac:dyDescent="0.25">
      <c r="G43" s="71">
        <f>AVERAGE(G14:G41)</f>
        <v>41.224277558638221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K165"/>
  <sheetViews>
    <sheetView tabSelected="1" topLeftCell="C124" zoomScale="80" zoomScaleNormal="80" workbookViewId="0">
      <selection activeCell="P162" sqref="P162"/>
    </sheetView>
  </sheetViews>
  <sheetFormatPr defaultRowHeight="15" x14ac:dyDescent="0.25"/>
  <cols>
    <col min="1" max="1" width="11.42578125" bestFit="1" customWidth="1"/>
    <col min="2" max="2" width="18.7109375" bestFit="1" customWidth="1"/>
    <col min="3" max="3" width="11.5703125" bestFit="1" customWidth="1"/>
    <col min="4" max="5" width="11.5703125" customWidth="1"/>
    <col min="6" max="6" width="11.5703125" bestFit="1" customWidth="1"/>
    <col min="7" max="7" width="7.42578125" bestFit="1" customWidth="1"/>
    <col min="8" max="8" width="12.140625" bestFit="1" customWidth="1"/>
    <col min="9" max="9" width="14.140625" bestFit="1" customWidth="1"/>
    <col min="10" max="10" width="20.85546875" customWidth="1"/>
    <col min="11" max="12" width="17.85546875" bestFit="1" customWidth="1"/>
    <col min="13" max="13" width="20" bestFit="1" customWidth="1"/>
    <col min="14" max="14" width="18.7109375" bestFit="1" customWidth="1"/>
    <col min="15" max="15" width="18.5703125" bestFit="1" customWidth="1"/>
    <col min="16" max="16" width="17" bestFit="1" customWidth="1"/>
    <col min="17" max="17" width="16.7109375" bestFit="1" customWidth="1"/>
    <col min="18" max="18" width="22.42578125" bestFit="1" customWidth="1"/>
    <col min="19" max="19" width="19.7109375" customWidth="1"/>
    <col min="20" max="20" width="14.140625" customWidth="1"/>
  </cols>
  <sheetData>
    <row r="1" spans="1:271" s="51" customFormat="1" ht="27.75" customHeight="1" x14ac:dyDescent="0.25">
      <c r="A1" s="51" t="s">
        <v>0</v>
      </c>
      <c r="B1" s="52" t="s">
        <v>1</v>
      </c>
      <c r="C1" s="52" t="s">
        <v>19</v>
      </c>
      <c r="D1" s="52" t="s">
        <v>41</v>
      </c>
      <c r="E1" s="52" t="s">
        <v>42</v>
      </c>
      <c r="F1" s="52" t="s">
        <v>3</v>
      </c>
      <c r="G1" s="53" t="s">
        <v>4</v>
      </c>
      <c r="H1" s="52" t="s">
        <v>5</v>
      </c>
      <c r="I1" s="54" t="s">
        <v>6</v>
      </c>
      <c r="J1" s="54" t="s">
        <v>20</v>
      </c>
      <c r="K1" s="55" t="s">
        <v>21</v>
      </c>
      <c r="L1" s="55" t="s">
        <v>22</v>
      </c>
      <c r="M1" s="55" t="s">
        <v>23</v>
      </c>
      <c r="N1" s="55" t="s">
        <v>24</v>
      </c>
      <c r="O1" s="56" t="s">
        <v>25</v>
      </c>
      <c r="P1" s="57" t="s">
        <v>18</v>
      </c>
      <c r="Q1" s="56" t="s">
        <v>26</v>
      </c>
      <c r="R1" s="56" t="s">
        <v>27</v>
      </c>
      <c r="S1" s="56" t="s">
        <v>28</v>
      </c>
      <c r="T1" s="58" t="s">
        <v>52</v>
      </c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  <c r="DB1" s="59"/>
      <c r="DC1" s="59"/>
      <c r="DD1" s="59"/>
      <c r="DE1" s="59"/>
      <c r="DF1" s="59"/>
      <c r="DG1" s="59"/>
      <c r="DH1" s="59"/>
      <c r="DI1" s="59"/>
      <c r="DJ1" s="59"/>
      <c r="DK1" s="59"/>
      <c r="DL1" s="59"/>
      <c r="DM1" s="59"/>
      <c r="DN1" s="59"/>
      <c r="DO1" s="59"/>
      <c r="DP1" s="59"/>
      <c r="DQ1" s="59"/>
      <c r="DR1" s="59"/>
      <c r="DS1" s="59"/>
      <c r="DT1" s="59"/>
      <c r="DU1" s="59"/>
      <c r="DV1" s="59"/>
      <c r="DW1" s="59"/>
      <c r="DX1" s="59"/>
      <c r="DY1" s="59"/>
      <c r="DZ1" s="59"/>
      <c r="EA1" s="59"/>
      <c r="EB1" s="59"/>
      <c r="EC1" s="59"/>
      <c r="ED1" s="59"/>
      <c r="EE1" s="59"/>
      <c r="EF1" s="59"/>
      <c r="EG1" s="59"/>
      <c r="EH1" s="59"/>
      <c r="EI1" s="59"/>
      <c r="EJ1" s="59"/>
      <c r="EK1" s="59"/>
      <c r="EL1" s="59"/>
      <c r="EM1" s="59"/>
      <c r="EN1" s="59"/>
      <c r="EO1" s="59"/>
      <c r="EP1" s="59"/>
      <c r="EQ1" s="59"/>
      <c r="ER1" s="59"/>
      <c r="ES1" s="59"/>
      <c r="ET1" s="59"/>
      <c r="EU1" s="59"/>
      <c r="EV1" s="59"/>
      <c r="EW1" s="59"/>
      <c r="EX1" s="59"/>
      <c r="EY1" s="59"/>
      <c r="EZ1" s="59"/>
      <c r="FA1" s="59"/>
      <c r="FB1" s="59"/>
      <c r="FC1" s="59"/>
      <c r="FD1" s="59"/>
      <c r="FE1" s="59"/>
      <c r="FF1" s="59"/>
      <c r="FG1" s="59"/>
      <c r="FH1" s="59"/>
      <c r="FI1" s="59"/>
      <c r="FJ1" s="59"/>
      <c r="FK1" s="59"/>
      <c r="FL1" s="59"/>
      <c r="FM1" s="59"/>
      <c r="FN1" s="59"/>
      <c r="FO1" s="59"/>
      <c r="FP1" s="59"/>
      <c r="FQ1" s="59"/>
      <c r="FR1" s="59"/>
      <c r="FS1" s="59"/>
      <c r="FT1" s="59"/>
      <c r="FU1" s="59"/>
      <c r="FV1" s="59"/>
      <c r="FW1" s="59"/>
      <c r="FX1" s="59"/>
      <c r="FY1" s="59"/>
      <c r="FZ1" s="59"/>
      <c r="GA1" s="59"/>
      <c r="GB1" s="59"/>
      <c r="GC1" s="59"/>
      <c r="GD1" s="59"/>
      <c r="GE1" s="59"/>
      <c r="GF1" s="59"/>
      <c r="GG1" s="59"/>
      <c r="GH1" s="59"/>
      <c r="GI1" s="59"/>
      <c r="GJ1" s="59"/>
      <c r="GK1" s="59"/>
      <c r="GL1" s="59"/>
      <c r="GM1" s="59"/>
      <c r="GN1" s="59"/>
      <c r="GO1" s="59"/>
      <c r="GP1" s="59"/>
      <c r="GQ1" s="59"/>
      <c r="GR1" s="59"/>
      <c r="GS1" s="59"/>
      <c r="GT1" s="59"/>
      <c r="GU1" s="59"/>
      <c r="GV1" s="59"/>
      <c r="GW1" s="59"/>
      <c r="GX1" s="59"/>
      <c r="GY1" s="59"/>
      <c r="GZ1" s="59"/>
      <c r="HA1" s="59"/>
      <c r="HB1" s="59"/>
      <c r="HC1" s="59"/>
      <c r="HD1" s="59"/>
      <c r="HE1" s="59"/>
      <c r="HF1" s="59"/>
      <c r="HG1" s="59"/>
      <c r="HH1" s="59"/>
      <c r="HI1" s="59"/>
      <c r="HJ1" s="59"/>
      <c r="HK1" s="59"/>
      <c r="HL1" s="59"/>
      <c r="HM1" s="59"/>
      <c r="HN1" s="59"/>
      <c r="HO1" s="59"/>
      <c r="HP1" s="59"/>
      <c r="HQ1" s="59"/>
      <c r="HR1" s="59"/>
      <c r="HS1" s="59"/>
      <c r="HT1" s="59"/>
      <c r="HU1" s="59"/>
      <c r="HV1" s="59"/>
      <c r="HW1" s="59"/>
      <c r="HX1" s="59"/>
      <c r="HY1" s="59"/>
      <c r="HZ1" s="59"/>
      <c r="IA1" s="59"/>
      <c r="IB1" s="59"/>
      <c r="IC1" s="59"/>
      <c r="ID1" s="59"/>
      <c r="IE1" s="59"/>
      <c r="IF1" s="59"/>
      <c r="IG1" s="59"/>
      <c r="IH1" s="59"/>
      <c r="II1" s="59"/>
      <c r="IJ1" s="59"/>
      <c r="IK1" s="59"/>
      <c r="IL1" s="59"/>
      <c r="IM1" s="59"/>
      <c r="IN1" s="59"/>
      <c r="IO1" s="59"/>
      <c r="IP1" s="59"/>
      <c r="IQ1" s="59"/>
      <c r="IR1" s="59"/>
      <c r="IS1" s="59"/>
      <c r="IT1" s="59"/>
      <c r="IU1" s="59"/>
      <c r="IV1" s="59"/>
      <c r="IW1" s="59"/>
      <c r="IX1" s="59"/>
      <c r="IY1" s="59"/>
      <c r="IZ1" s="59"/>
      <c r="JA1" s="59"/>
      <c r="JB1" s="59"/>
      <c r="JC1" s="59"/>
      <c r="JD1" s="59"/>
      <c r="JE1" s="59"/>
      <c r="JF1" s="59"/>
      <c r="JG1" s="59"/>
      <c r="JH1" s="59"/>
      <c r="JI1" s="59"/>
      <c r="JJ1" s="59"/>
      <c r="JK1" s="59"/>
    </row>
    <row r="2" spans="1:271" x14ac:dyDescent="0.25">
      <c r="A2" t="s">
        <v>40</v>
      </c>
      <c r="B2" s="7" t="s">
        <v>5</v>
      </c>
      <c r="C2" s="7" t="s">
        <v>29</v>
      </c>
      <c r="D2" s="65">
        <v>54.162213999999999</v>
      </c>
      <c r="E2" s="65">
        <v>-1.2845420000000001</v>
      </c>
      <c r="F2" s="9">
        <v>40681</v>
      </c>
      <c r="G2" s="8">
        <v>1</v>
      </c>
      <c r="H2" s="7">
        <v>1</v>
      </c>
      <c r="I2" s="6"/>
      <c r="J2" s="6"/>
      <c r="K2" s="6"/>
      <c r="L2" s="6"/>
      <c r="M2" s="6"/>
      <c r="N2" s="6">
        <v>2</v>
      </c>
      <c r="O2" s="6"/>
      <c r="P2" s="6">
        <v>2</v>
      </c>
      <c r="Q2" s="6"/>
      <c r="R2" s="6"/>
      <c r="S2" s="6"/>
      <c r="T2" s="6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</row>
    <row r="3" spans="1:271" x14ac:dyDescent="0.25">
      <c r="A3" t="s">
        <v>40</v>
      </c>
      <c r="B3" s="7" t="s">
        <v>5</v>
      </c>
      <c r="C3" s="7" t="s">
        <v>29</v>
      </c>
      <c r="D3" s="65">
        <v>54.162213999999999</v>
      </c>
      <c r="E3" s="65">
        <v>-1.2845420000000001</v>
      </c>
      <c r="F3" s="9">
        <v>40681</v>
      </c>
      <c r="G3" s="8">
        <v>1</v>
      </c>
      <c r="H3" s="7">
        <v>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</row>
    <row r="4" spans="1:271" x14ac:dyDescent="0.25">
      <c r="A4" t="s">
        <v>40</v>
      </c>
      <c r="B4" s="7" t="s">
        <v>5</v>
      </c>
      <c r="C4" s="7" t="s">
        <v>29</v>
      </c>
      <c r="D4" s="65">
        <v>54.162213999999999</v>
      </c>
      <c r="E4" s="65">
        <v>-1.2845420000000001</v>
      </c>
      <c r="F4" s="9">
        <v>40681</v>
      </c>
      <c r="G4" s="8">
        <v>1</v>
      </c>
      <c r="H4" s="7">
        <v>3</v>
      </c>
      <c r="I4" s="6">
        <v>1</v>
      </c>
      <c r="J4" s="6"/>
      <c r="K4" s="6"/>
      <c r="L4" s="6"/>
      <c r="M4" s="6"/>
      <c r="N4" s="6"/>
      <c r="O4" s="6"/>
      <c r="P4" s="6">
        <v>3</v>
      </c>
      <c r="Q4" s="6"/>
      <c r="R4" s="6"/>
      <c r="S4" s="6"/>
      <c r="T4" s="6"/>
      <c r="U4" s="2"/>
      <c r="V4" s="2"/>
      <c r="W4" s="2"/>
      <c r="X4" s="7" t="s">
        <v>29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/>
      <c r="JG4" s="2"/>
      <c r="JH4" s="2"/>
      <c r="JI4" s="2"/>
      <c r="JJ4" s="2"/>
      <c r="JK4" s="2"/>
    </row>
    <row r="5" spans="1:271" x14ac:dyDescent="0.25">
      <c r="A5" t="s">
        <v>40</v>
      </c>
      <c r="B5" s="7" t="s">
        <v>5</v>
      </c>
      <c r="C5" s="7" t="s">
        <v>29</v>
      </c>
      <c r="D5" s="65">
        <v>54.162213999999999</v>
      </c>
      <c r="E5" s="65">
        <v>-1.2845420000000001</v>
      </c>
      <c r="F5" s="9">
        <v>40681</v>
      </c>
      <c r="G5" s="8">
        <v>1</v>
      </c>
      <c r="H5" s="7">
        <v>4</v>
      </c>
      <c r="I5" s="6"/>
      <c r="J5" s="6"/>
      <c r="K5" s="6"/>
      <c r="L5" s="6"/>
      <c r="M5" s="6"/>
      <c r="N5" s="6"/>
      <c r="O5" s="6"/>
      <c r="P5" s="6">
        <v>4</v>
      </c>
      <c r="Q5" s="6"/>
      <c r="R5" s="6"/>
      <c r="S5" s="6"/>
      <c r="T5" s="6"/>
      <c r="U5" s="2"/>
      <c r="V5" s="2"/>
      <c r="W5" s="2"/>
      <c r="X5" s="24" t="s">
        <v>30</v>
      </c>
      <c r="Y5" s="2">
        <v>26</v>
      </c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/>
      <c r="JG5" s="2"/>
      <c r="JH5" s="2"/>
      <c r="JI5" s="2"/>
      <c r="JJ5" s="2"/>
      <c r="JK5" s="2"/>
    </row>
    <row r="6" spans="1:271" x14ac:dyDescent="0.25">
      <c r="A6" t="s">
        <v>40</v>
      </c>
      <c r="B6" s="7" t="s">
        <v>5</v>
      </c>
      <c r="C6" s="7" t="s">
        <v>29</v>
      </c>
      <c r="D6" s="65">
        <v>54.162213999999999</v>
      </c>
      <c r="E6" s="65">
        <v>-1.2845420000000001</v>
      </c>
      <c r="F6" s="9">
        <v>40681</v>
      </c>
      <c r="G6" s="8">
        <v>1</v>
      </c>
      <c r="H6" s="7">
        <v>5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2"/>
      <c r="V6" s="2"/>
      <c r="W6" s="2"/>
      <c r="X6" s="7" t="s">
        <v>31</v>
      </c>
      <c r="Y6" s="2">
        <v>44</v>
      </c>
      <c r="Z6" s="2">
        <v>46</v>
      </c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/>
      <c r="JG6" s="2"/>
      <c r="JH6" s="2"/>
      <c r="JI6" s="2"/>
      <c r="JJ6" s="2"/>
      <c r="JK6" s="2"/>
    </row>
    <row r="7" spans="1:271" x14ac:dyDescent="0.25">
      <c r="A7" t="s">
        <v>40</v>
      </c>
      <c r="B7" s="7" t="s">
        <v>5</v>
      </c>
      <c r="C7" s="7" t="s">
        <v>29</v>
      </c>
      <c r="D7" s="65">
        <v>54.162213999999999</v>
      </c>
      <c r="E7" s="65">
        <v>-1.2845420000000001</v>
      </c>
      <c r="F7" s="9">
        <v>40681</v>
      </c>
      <c r="G7" s="8">
        <v>1</v>
      </c>
      <c r="H7" s="7">
        <v>6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2"/>
      <c r="V7" s="2"/>
      <c r="W7" s="2"/>
      <c r="X7" s="24" t="s">
        <v>32</v>
      </c>
      <c r="Y7" s="2">
        <v>32</v>
      </c>
      <c r="Z7" s="2">
        <v>12</v>
      </c>
      <c r="AA7" s="2">
        <v>36</v>
      </c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/>
      <c r="JG7" s="2"/>
      <c r="JH7" s="2"/>
      <c r="JI7" s="2"/>
      <c r="JJ7" s="2"/>
      <c r="JK7" s="2"/>
    </row>
    <row r="8" spans="1:271" s="1" customFormat="1" x14ac:dyDescent="0.25">
      <c r="A8" s="1" t="s">
        <v>40</v>
      </c>
      <c r="B8" s="29" t="s">
        <v>5</v>
      </c>
      <c r="C8" s="24" t="s">
        <v>30</v>
      </c>
      <c r="D8" s="65">
        <v>53.990090000000002</v>
      </c>
      <c r="E8" s="65">
        <v>-1.019979</v>
      </c>
      <c r="F8" s="25">
        <v>40681</v>
      </c>
      <c r="G8" s="26">
        <v>1</v>
      </c>
      <c r="H8" s="27">
        <v>1</v>
      </c>
      <c r="I8" s="5">
        <v>8</v>
      </c>
      <c r="J8" s="5">
        <v>2</v>
      </c>
      <c r="K8" s="5"/>
      <c r="L8" s="5"/>
      <c r="M8" s="5"/>
      <c r="N8" s="5">
        <v>4</v>
      </c>
      <c r="O8" s="5"/>
      <c r="P8" s="5"/>
      <c r="Q8" s="5"/>
      <c r="R8" s="5"/>
      <c r="S8" s="5"/>
      <c r="T8" s="5"/>
      <c r="U8" s="2"/>
      <c r="V8" s="2"/>
      <c r="W8" s="2"/>
      <c r="X8" s="13" t="s">
        <v>33</v>
      </c>
      <c r="Y8" s="3">
        <v>48</v>
      </c>
      <c r="Z8" s="2">
        <v>41</v>
      </c>
      <c r="AA8" s="2">
        <v>14</v>
      </c>
      <c r="AB8" s="3">
        <v>29</v>
      </c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/>
      <c r="JG8" s="2"/>
      <c r="JH8" s="2"/>
      <c r="JI8" s="2"/>
      <c r="JJ8" s="2"/>
      <c r="JK8" s="2"/>
    </row>
    <row r="9" spans="1:271" x14ac:dyDescent="0.25">
      <c r="A9" t="s">
        <v>40</v>
      </c>
      <c r="B9" s="7" t="s">
        <v>5</v>
      </c>
      <c r="C9" s="11" t="s">
        <v>30</v>
      </c>
      <c r="D9" s="65">
        <v>53.990090000000002</v>
      </c>
      <c r="E9" s="65">
        <v>-1.019979</v>
      </c>
      <c r="F9" s="9">
        <v>40681</v>
      </c>
      <c r="G9" s="8">
        <v>1</v>
      </c>
      <c r="H9" s="12">
        <v>2</v>
      </c>
      <c r="I9" s="6">
        <v>7</v>
      </c>
      <c r="J9" s="6">
        <v>2</v>
      </c>
      <c r="K9" s="6"/>
      <c r="L9" s="6"/>
      <c r="M9" s="6"/>
      <c r="N9" s="6">
        <v>10</v>
      </c>
      <c r="O9" s="6"/>
      <c r="P9" s="6"/>
      <c r="Q9" s="6"/>
      <c r="R9" s="6"/>
      <c r="S9" s="6"/>
      <c r="T9" s="6"/>
      <c r="U9" s="2"/>
      <c r="V9" s="2"/>
      <c r="W9" s="2"/>
      <c r="X9" s="24" t="s">
        <v>34</v>
      </c>
      <c r="Y9" s="3">
        <v>32</v>
      </c>
      <c r="Z9" s="3">
        <v>34</v>
      </c>
      <c r="AA9" s="2">
        <v>12</v>
      </c>
      <c r="AB9" s="3">
        <v>26</v>
      </c>
      <c r="AC9" s="3">
        <v>19</v>
      </c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/>
      <c r="JG9" s="2"/>
      <c r="JH9" s="2"/>
      <c r="JI9" s="2"/>
      <c r="JJ9" s="2"/>
      <c r="JK9" s="2"/>
    </row>
    <row r="10" spans="1:271" x14ac:dyDescent="0.25">
      <c r="A10" t="s">
        <v>40</v>
      </c>
      <c r="B10" s="7" t="s">
        <v>5</v>
      </c>
      <c r="C10" s="11" t="s">
        <v>30</v>
      </c>
      <c r="D10" s="65">
        <v>53.990090000000002</v>
      </c>
      <c r="E10" s="65">
        <v>-1.019979</v>
      </c>
      <c r="F10" s="9">
        <v>40681</v>
      </c>
      <c r="G10" s="8">
        <v>1</v>
      </c>
      <c r="H10" s="12">
        <v>3</v>
      </c>
      <c r="I10" s="6">
        <v>21</v>
      </c>
      <c r="J10" s="6">
        <v>1</v>
      </c>
      <c r="K10" s="6"/>
      <c r="L10" s="6"/>
      <c r="M10" s="6"/>
      <c r="N10" s="6">
        <v>6</v>
      </c>
      <c r="O10" s="6">
        <v>1</v>
      </c>
      <c r="P10" s="6">
        <v>2</v>
      </c>
      <c r="Q10" s="6"/>
      <c r="R10" s="6"/>
      <c r="S10" s="6"/>
      <c r="T10" s="6"/>
      <c r="U10" s="2"/>
      <c r="V10" s="2"/>
      <c r="W10" s="2"/>
      <c r="X10" s="7" t="s">
        <v>35</v>
      </c>
      <c r="Y10" s="3">
        <v>81</v>
      </c>
      <c r="Z10" s="3">
        <v>61</v>
      </c>
      <c r="AA10" s="3">
        <v>57</v>
      </c>
      <c r="AB10" s="3">
        <v>51</v>
      </c>
      <c r="AC10" s="3">
        <v>43</v>
      </c>
      <c r="AD10" s="3">
        <v>60</v>
      </c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  <c r="IW10" s="2"/>
      <c r="IX10" s="2"/>
      <c r="IY10" s="2"/>
      <c r="IZ10" s="2"/>
      <c r="JA10" s="2"/>
      <c r="JB10" s="2"/>
      <c r="JC10" s="2"/>
      <c r="JD10" s="2"/>
      <c r="JE10" s="2"/>
      <c r="JF10" s="2"/>
      <c r="JG10" s="2"/>
      <c r="JH10" s="2"/>
      <c r="JI10" s="2"/>
      <c r="JJ10" s="2"/>
      <c r="JK10" s="2"/>
    </row>
    <row r="11" spans="1:271" x14ac:dyDescent="0.25">
      <c r="A11" t="s">
        <v>40</v>
      </c>
      <c r="B11" s="7" t="s">
        <v>5</v>
      </c>
      <c r="C11" s="11" t="s">
        <v>30</v>
      </c>
      <c r="D11" s="65">
        <v>53.990090000000002</v>
      </c>
      <c r="E11" s="65">
        <v>-1.019979</v>
      </c>
      <c r="F11" s="9">
        <v>40681</v>
      </c>
      <c r="G11" s="8">
        <v>1</v>
      </c>
      <c r="H11" s="12">
        <v>4</v>
      </c>
      <c r="I11" s="6">
        <v>16</v>
      </c>
      <c r="J11" s="6">
        <v>4</v>
      </c>
      <c r="K11" s="6"/>
      <c r="L11" s="6"/>
      <c r="M11" s="6"/>
      <c r="N11" s="6">
        <v>1</v>
      </c>
      <c r="O11" s="6"/>
      <c r="P11" s="6">
        <v>1</v>
      </c>
      <c r="Q11" s="6"/>
      <c r="R11" s="6"/>
      <c r="S11" s="6"/>
      <c r="T11" s="6"/>
      <c r="U11" s="2"/>
      <c r="V11" s="2"/>
      <c r="W11" s="2"/>
      <c r="X11" s="24" t="s">
        <v>36</v>
      </c>
      <c r="Y11" s="3">
        <v>46</v>
      </c>
      <c r="Z11" s="3">
        <v>24</v>
      </c>
      <c r="AA11" s="3">
        <v>67</v>
      </c>
      <c r="AB11" s="3">
        <v>32</v>
      </c>
      <c r="AC11" s="3">
        <v>60</v>
      </c>
      <c r="AD11" s="3">
        <v>57</v>
      </c>
      <c r="AE11" s="3">
        <v>67</v>
      </c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  <c r="IW11" s="2"/>
      <c r="IX11" s="2"/>
      <c r="IY11" s="2"/>
      <c r="IZ11" s="2"/>
      <c r="JA11" s="2"/>
      <c r="JB11" s="2"/>
      <c r="JC11" s="2"/>
      <c r="JD11" s="2"/>
      <c r="JE11" s="2"/>
      <c r="JF11" s="2"/>
      <c r="JG11" s="2"/>
      <c r="JH11" s="2"/>
      <c r="JI11" s="2"/>
      <c r="JJ11" s="2"/>
      <c r="JK11" s="2"/>
    </row>
    <row r="12" spans="1:271" x14ac:dyDescent="0.25">
      <c r="A12" t="s">
        <v>40</v>
      </c>
      <c r="B12" s="7" t="s">
        <v>5</v>
      </c>
      <c r="C12" s="11" t="s">
        <v>30</v>
      </c>
      <c r="D12" s="65">
        <v>53.990090000000002</v>
      </c>
      <c r="E12" s="65">
        <v>-1.019979</v>
      </c>
      <c r="F12" s="9">
        <v>40681</v>
      </c>
      <c r="G12" s="8">
        <v>1</v>
      </c>
      <c r="H12" s="12">
        <v>5</v>
      </c>
      <c r="I12" s="6">
        <v>5</v>
      </c>
      <c r="J12" s="6">
        <v>7</v>
      </c>
      <c r="K12" s="6"/>
      <c r="L12" s="6"/>
      <c r="M12" s="6"/>
      <c r="N12" s="6">
        <v>15</v>
      </c>
      <c r="O12" s="6">
        <v>1</v>
      </c>
      <c r="P12" s="6"/>
      <c r="Q12" s="6"/>
      <c r="R12" s="6"/>
      <c r="S12" s="6"/>
      <c r="T12" s="6"/>
      <c r="U12" s="2"/>
      <c r="V12" s="2"/>
      <c r="W12" s="2"/>
      <c r="X12" s="2"/>
      <c r="Y12" s="7" t="s">
        <v>29</v>
      </c>
      <c r="Z12" s="24" t="s">
        <v>30</v>
      </c>
      <c r="AA12" s="7" t="s">
        <v>31</v>
      </c>
      <c r="AB12" s="24" t="s">
        <v>32</v>
      </c>
      <c r="AC12" s="13" t="s">
        <v>33</v>
      </c>
      <c r="AD12" s="24" t="s">
        <v>34</v>
      </c>
      <c r="AE12" s="7" t="s">
        <v>35</v>
      </c>
      <c r="AF12" s="24" t="s">
        <v>36</v>
      </c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  <c r="IW12" s="2"/>
      <c r="IX12" s="2"/>
      <c r="IY12" s="2"/>
      <c r="IZ12" s="2"/>
      <c r="JA12" s="2"/>
      <c r="JB12" s="2"/>
      <c r="JC12" s="2"/>
      <c r="JD12" s="2"/>
      <c r="JE12" s="2"/>
      <c r="JF12" s="2"/>
      <c r="JG12" s="2"/>
      <c r="JH12" s="2"/>
      <c r="JI12" s="2"/>
      <c r="JJ12" s="2"/>
      <c r="JK12" s="2"/>
    </row>
    <row r="13" spans="1:271" x14ac:dyDescent="0.25">
      <c r="A13" t="s">
        <v>40</v>
      </c>
      <c r="B13" s="7" t="s">
        <v>5</v>
      </c>
      <c r="C13" s="11" t="s">
        <v>30</v>
      </c>
      <c r="D13" s="65">
        <v>53.990090000000002</v>
      </c>
      <c r="E13" s="65">
        <v>-1.019979</v>
      </c>
      <c r="F13" s="9">
        <v>40681</v>
      </c>
      <c r="G13" s="8">
        <v>1</v>
      </c>
      <c r="H13" s="12">
        <v>6</v>
      </c>
      <c r="I13" s="6">
        <v>8</v>
      </c>
      <c r="J13" s="6">
        <v>7</v>
      </c>
      <c r="K13" s="6"/>
      <c r="L13" s="6"/>
      <c r="M13" s="6"/>
      <c r="N13" s="6">
        <v>4</v>
      </c>
      <c r="O13" s="6"/>
      <c r="P13" s="6">
        <v>4</v>
      </c>
      <c r="Q13" s="6"/>
      <c r="R13" s="6"/>
      <c r="S13" s="6"/>
      <c r="T13" s="6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  <c r="IW13" s="2"/>
      <c r="IX13" s="2"/>
      <c r="IY13" s="2"/>
      <c r="IZ13" s="2"/>
      <c r="JA13" s="2"/>
      <c r="JB13" s="2"/>
      <c r="JC13" s="2"/>
      <c r="JD13" s="2"/>
      <c r="JE13" s="2"/>
      <c r="JF13" s="2"/>
      <c r="JG13" s="2"/>
      <c r="JH13" s="2"/>
      <c r="JI13" s="2"/>
      <c r="JJ13" s="2"/>
      <c r="JK13" s="2"/>
    </row>
    <row r="14" spans="1:271" s="1" customFormat="1" x14ac:dyDescent="0.25">
      <c r="A14" s="1" t="s">
        <v>40</v>
      </c>
      <c r="B14" s="29" t="s">
        <v>5</v>
      </c>
      <c r="C14" s="29" t="s">
        <v>31</v>
      </c>
      <c r="D14" s="65">
        <v>53.834494999999997</v>
      </c>
      <c r="E14" s="65">
        <v>-1.65788</v>
      </c>
      <c r="F14" s="25">
        <v>40682</v>
      </c>
      <c r="G14" s="26">
        <v>1</v>
      </c>
      <c r="H14" s="27">
        <v>1</v>
      </c>
      <c r="I14" s="5">
        <v>8</v>
      </c>
      <c r="J14" s="5">
        <v>11</v>
      </c>
      <c r="K14" s="5"/>
      <c r="L14" s="5"/>
      <c r="M14" s="5"/>
      <c r="N14" s="5">
        <v>22</v>
      </c>
      <c r="O14" s="5"/>
      <c r="P14" s="5"/>
      <c r="Q14" s="5"/>
      <c r="R14" s="5">
        <v>1</v>
      </c>
      <c r="S14" s="5">
        <v>1</v>
      </c>
      <c r="T14" s="5">
        <v>2</v>
      </c>
      <c r="U14" s="2"/>
      <c r="V14" s="2"/>
      <c r="W14" s="2"/>
      <c r="X14" s="2"/>
      <c r="Y14" s="2"/>
      <c r="Z14" s="2"/>
      <c r="AA14" s="2"/>
      <c r="AB14" s="2"/>
      <c r="AC14" s="2"/>
      <c r="AD14" s="2"/>
      <c r="AE14" s="2">
        <f>AVERAGE(Y5:AE11)</f>
        <v>41.321428571428569</v>
      </c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  <c r="IV14" s="2"/>
      <c r="IW14" s="2"/>
      <c r="IX14" s="2"/>
      <c r="IY14" s="2"/>
      <c r="IZ14" s="2"/>
      <c r="JA14" s="2"/>
      <c r="JB14" s="2"/>
      <c r="JC14" s="2"/>
      <c r="JD14" s="2"/>
      <c r="JE14" s="2"/>
      <c r="JF14" s="2"/>
      <c r="JG14" s="2"/>
      <c r="JH14" s="2"/>
      <c r="JI14" s="2"/>
      <c r="JJ14" s="2"/>
      <c r="JK14" s="2"/>
    </row>
    <row r="15" spans="1:271" x14ac:dyDescent="0.25">
      <c r="A15" t="s">
        <v>40</v>
      </c>
      <c r="B15" s="7" t="s">
        <v>5</v>
      </c>
      <c r="C15" s="7" t="s">
        <v>31</v>
      </c>
      <c r="D15" s="65">
        <v>53.834494999999997</v>
      </c>
      <c r="E15" s="65">
        <v>-1.65788</v>
      </c>
      <c r="F15" s="9">
        <v>40682</v>
      </c>
      <c r="G15" s="8">
        <v>1</v>
      </c>
      <c r="H15" s="12">
        <v>2</v>
      </c>
      <c r="I15" s="6">
        <v>1</v>
      </c>
      <c r="J15" s="6">
        <v>6</v>
      </c>
      <c r="K15" s="6"/>
      <c r="L15" s="6"/>
      <c r="M15" s="6"/>
      <c r="N15" s="6">
        <v>15</v>
      </c>
      <c r="O15" s="6"/>
      <c r="P15" s="6"/>
      <c r="Q15" s="6"/>
      <c r="R15" s="6"/>
      <c r="S15" s="6"/>
      <c r="T15" s="6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>
        <f>MAX(Y5:AE11)</f>
        <v>81</v>
      </c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  <c r="IW15" s="2"/>
      <c r="IX15" s="2"/>
      <c r="IY15" s="2"/>
      <c r="IZ15" s="2"/>
      <c r="JA15" s="2"/>
      <c r="JB15" s="2"/>
      <c r="JC15" s="2"/>
      <c r="JD15" s="2"/>
      <c r="JE15" s="2"/>
      <c r="JF15" s="2"/>
      <c r="JG15" s="2"/>
      <c r="JH15" s="2"/>
      <c r="JI15" s="2"/>
      <c r="JJ15" s="2"/>
      <c r="JK15" s="2"/>
    </row>
    <row r="16" spans="1:271" x14ac:dyDescent="0.25">
      <c r="A16" t="s">
        <v>40</v>
      </c>
      <c r="B16" s="7" t="s">
        <v>5</v>
      </c>
      <c r="C16" s="7" t="s">
        <v>31</v>
      </c>
      <c r="D16" s="65">
        <v>53.834494999999997</v>
      </c>
      <c r="E16" s="65">
        <v>-1.65788</v>
      </c>
      <c r="F16" s="9">
        <v>40682</v>
      </c>
      <c r="G16" s="8">
        <v>1</v>
      </c>
      <c r="H16" s="12">
        <v>3</v>
      </c>
      <c r="I16" s="6">
        <v>3</v>
      </c>
      <c r="J16" s="6">
        <v>6</v>
      </c>
      <c r="K16" s="6"/>
      <c r="L16" s="6"/>
      <c r="M16" s="6"/>
      <c r="N16" s="6">
        <v>19</v>
      </c>
      <c r="O16" s="6">
        <v>2</v>
      </c>
      <c r="P16" s="6"/>
      <c r="Q16" s="6"/>
      <c r="R16" s="6"/>
      <c r="S16" s="6"/>
      <c r="T16" s="6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  <c r="IW16" s="2"/>
      <c r="IX16" s="2"/>
      <c r="IY16" s="2"/>
      <c r="IZ16" s="2"/>
      <c r="JA16" s="2"/>
      <c r="JB16" s="2"/>
      <c r="JC16" s="2"/>
      <c r="JD16" s="2"/>
      <c r="JE16" s="2"/>
      <c r="JF16" s="2"/>
      <c r="JG16" s="2"/>
      <c r="JH16" s="2"/>
      <c r="JI16" s="2"/>
      <c r="JJ16" s="2"/>
      <c r="JK16" s="2"/>
    </row>
    <row r="17" spans="1:271" x14ac:dyDescent="0.25">
      <c r="A17" t="s">
        <v>40</v>
      </c>
      <c r="B17" s="7" t="s">
        <v>5</v>
      </c>
      <c r="C17" s="7" t="s">
        <v>31</v>
      </c>
      <c r="D17" s="65">
        <v>53.834494999999997</v>
      </c>
      <c r="E17" s="65">
        <v>-1.65788</v>
      </c>
      <c r="F17" s="9">
        <v>40682</v>
      </c>
      <c r="G17" s="8">
        <v>1</v>
      </c>
      <c r="H17" s="12">
        <v>4</v>
      </c>
      <c r="I17" s="6"/>
      <c r="J17" s="6">
        <v>8</v>
      </c>
      <c r="K17" s="6"/>
      <c r="L17" s="6"/>
      <c r="M17" s="6"/>
      <c r="N17" s="6">
        <v>20</v>
      </c>
      <c r="O17" s="6"/>
      <c r="P17" s="6"/>
      <c r="Q17" s="6"/>
      <c r="R17" s="6"/>
      <c r="S17" s="6"/>
      <c r="T17" s="6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  <c r="IW17" s="2"/>
      <c r="IX17" s="2"/>
      <c r="IY17" s="2"/>
      <c r="IZ17" s="2"/>
      <c r="JA17" s="2"/>
      <c r="JB17" s="2"/>
      <c r="JC17" s="2"/>
      <c r="JD17" s="2"/>
      <c r="JE17" s="2"/>
      <c r="JF17" s="2"/>
      <c r="JG17" s="2"/>
      <c r="JH17" s="2"/>
      <c r="JI17" s="2"/>
      <c r="JJ17" s="2"/>
      <c r="JK17" s="2"/>
    </row>
    <row r="18" spans="1:271" x14ac:dyDescent="0.25">
      <c r="A18" t="s">
        <v>40</v>
      </c>
      <c r="B18" s="7" t="s">
        <v>5</v>
      </c>
      <c r="C18" s="7" t="s">
        <v>31</v>
      </c>
      <c r="D18" s="65">
        <v>53.834494999999997</v>
      </c>
      <c r="E18" s="65">
        <v>-1.65788</v>
      </c>
      <c r="F18" s="9">
        <v>40682</v>
      </c>
      <c r="G18" s="8">
        <v>1</v>
      </c>
      <c r="H18" s="12">
        <v>5</v>
      </c>
      <c r="I18" s="6">
        <v>2</v>
      </c>
      <c r="J18" s="6">
        <v>3</v>
      </c>
      <c r="K18" s="6"/>
      <c r="L18" s="6"/>
      <c r="M18" s="6"/>
      <c r="N18" s="6">
        <v>19</v>
      </c>
      <c r="O18" s="6">
        <v>1</v>
      </c>
      <c r="P18" s="6"/>
      <c r="Q18" s="6"/>
      <c r="R18" s="6"/>
      <c r="S18" s="6"/>
      <c r="T18" s="6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  <c r="IH18" s="2"/>
      <c r="II18" s="2"/>
      <c r="IJ18" s="2"/>
      <c r="IK18" s="2"/>
      <c r="IL18" s="2"/>
      <c r="IM18" s="2"/>
      <c r="IN18" s="2"/>
      <c r="IO18" s="2"/>
      <c r="IP18" s="2"/>
      <c r="IQ18" s="2"/>
      <c r="IR18" s="2"/>
      <c r="IS18" s="2"/>
      <c r="IT18" s="2"/>
      <c r="IU18" s="2"/>
      <c r="IV18" s="2"/>
      <c r="IW18" s="2"/>
      <c r="IX18" s="2"/>
      <c r="IY18" s="2"/>
      <c r="IZ18" s="2"/>
      <c r="JA18" s="2"/>
      <c r="JB18" s="2"/>
      <c r="JC18" s="2"/>
      <c r="JD18" s="2"/>
      <c r="JE18" s="2"/>
      <c r="JF18" s="2"/>
      <c r="JG18" s="2"/>
      <c r="JH18" s="2"/>
      <c r="JI18" s="2"/>
      <c r="JJ18" s="2"/>
      <c r="JK18" s="2"/>
    </row>
    <row r="19" spans="1:271" x14ac:dyDescent="0.25">
      <c r="A19" t="s">
        <v>40</v>
      </c>
      <c r="B19" s="7" t="s">
        <v>5</v>
      </c>
      <c r="C19" s="7" t="s">
        <v>31</v>
      </c>
      <c r="D19" s="65">
        <v>53.834494999999997</v>
      </c>
      <c r="E19" s="65">
        <v>-1.65788</v>
      </c>
      <c r="F19" s="9">
        <v>40682</v>
      </c>
      <c r="G19" s="8">
        <v>1</v>
      </c>
      <c r="H19" s="12">
        <v>6</v>
      </c>
      <c r="I19" s="6">
        <v>2</v>
      </c>
      <c r="J19" s="6">
        <v>3</v>
      </c>
      <c r="K19" s="6"/>
      <c r="L19" s="6"/>
      <c r="M19" s="6"/>
      <c r="N19" s="6">
        <v>18</v>
      </c>
      <c r="O19" s="6"/>
      <c r="P19" s="6"/>
      <c r="Q19" s="6"/>
      <c r="R19" s="6"/>
      <c r="S19" s="6"/>
      <c r="T19" s="6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/>
      <c r="IX19" s="2"/>
      <c r="IY19" s="2"/>
      <c r="IZ19" s="2"/>
      <c r="JA19" s="2"/>
      <c r="JB19" s="2"/>
      <c r="JC19" s="2"/>
      <c r="JD19" s="2"/>
      <c r="JE19" s="2"/>
      <c r="JF19" s="2"/>
      <c r="JG19" s="2"/>
      <c r="JH19" s="2"/>
      <c r="JI19" s="2"/>
      <c r="JJ19" s="2"/>
      <c r="JK19" s="2"/>
    </row>
    <row r="20" spans="1:271" s="1" customFormat="1" x14ac:dyDescent="0.25">
      <c r="A20" s="1" t="s">
        <v>40</v>
      </c>
      <c r="B20" s="29" t="s">
        <v>5</v>
      </c>
      <c r="C20" s="24" t="s">
        <v>32</v>
      </c>
      <c r="D20" s="65">
        <v>53.897404999999999</v>
      </c>
      <c r="E20" s="65">
        <v>-1.125796</v>
      </c>
      <c r="F20" s="25">
        <v>40682</v>
      </c>
      <c r="G20" s="26">
        <v>1</v>
      </c>
      <c r="H20" s="27">
        <v>1</v>
      </c>
      <c r="I20" s="5">
        <v>25</v>
      </c>
      <c r="J20" s="5">
        <v>2</v>
      </c>
      <c r="K20" s="5"/>
      <c r="L20" s="5"/>
      <c r="M20" s="5"/>
      <c r="N20" s="5">
        <v>3</v>
      </c>
      <c r="O20" s="5"/>
      <c r="P20" s="5">
        <v>2</v>
      </c>
      <c r="Q20" s="5"/>
      <c r="R20" s="5"/>
      <c r="S20" s="5"/>
      <c r="T20" s="5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/>
      <c r="IX20" s="2"/>
      <c r="IY20" s="2"/>
      <c r="IZ20" s="2"/>
      <c r="JA20" s="2"/>
      <c r="JB20" s="2"/>
      <c r="JC20" s="2"/>
      <c r="JD20" s="2"/>
      <c r="JE20" s="2"/>
      <c r="JF20" s="2"/>
      <c r="JG20" s="2"/>
      <c r="JH20" s="2"/>
      <c r="JI20" s="2"/>
      <c r="JJ20" s="2"/>
      <c r="JK20" s="2"/>
    </row>
    <row r="21" spans="1:271" x14ac:dyDescent="0.25">
      <c r="A21" t="s">
        <v>40</v>
      </c>
      <c r="B21" s="7" t="s">
        <v>5</v>
      </c>
      <c r="C21" s="11" t="s">
        <v>32</v>
      </c>
      <c r="D21" s="65">
        <v>53.897404999999999</v>
      </c>
      <c r="E21" s="65">
        <v>-1.125796</v>
      </c>
      <c r="F21" s="9">
        <v>40682</v>
      </c>
      <c r="G21" s="8">
        <v>1</v>
      </c>
      <c r="H21" s="12">
        <v>2</v>
      </c>
      <c r="I21" s="6">
        <v>32</v>
      </c>
      <c r="J21" s="6">
        <v>4</v>
      </c>
      <c r="K21" s="6"/>
      <c r="L21" s="6"/>
      <c r="M21" s="6"/>
      <c r="N21" s="6">
        <v>5</v>
      </c>
      <c r="O21" s="6"/>
      <c r="P21" s="6"/>
      <c r="Q21" s="6"/>
      <c r="R21" s="6"/>
      <c r="S21" s="6"/>
      <c r="T21" s="6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  <c r="IH21" s="2"/>
      <c r="II21" s="2"/>
      <c r="IJ21" s="2"/>
      <c r="IK21" s="2"/>
      <c r="IL21" s="2"/>
      <c r="IM21" s="2"/>
      <c r="IN21" s="2"/>
      <c r="IO21" s="2"/>
      <c r="IP21" s="2"/>
      <c r="IQ21" s="2"/>
      <c r="IR21" s="2"/>
      <c r="IS21" s="2"/>
      <c r="IT21" s="2"/>
      <c r="IU21" s="2"/>
      <c r="IV21" s="2"/>
      <c r="IW21" s="2"/>
      <c r="IX21" s="2"/>
      <c r="IY21" s="2"/>
      <c r="IZ21" s="2"/>
      <c r="JA21" s="2"/>
      <c r="JB21" s="2"/>
      <c r="JC21" s="2"/>
      <c r="JD21" s="2"/>
      <c r="JE21" s="2"/>
      <c r="JF21" s="2"/>
      <c r="JG21" s="2"/>
      <c r="JH21" s="2"/>
      <c r="JI21" s="2"/>
      <c r="JJ21" s="2"/>
      <c r="JK21" s="2"/>
    </row>
    <row r="22" spans="1:271" x14ac:dyDescent="0.25">
      <c r="A22" t="s">
        <v>40</v>
      </c>
      <c r="B22" s="7" t="s">
        <v>5</v>
      </c>
      <c r="C22" s="11" t="s">
        <v>32</v>
      </c>
      <c r="D22" s="65">
        <v>53.897404999999999</v>
      </c>
      <c r="E22" s="65">
        <v>-1.125796</v>
      </c>
      <c r="F22" s="9">
        <v>40682</v>
      </c>
      <c r="G22" s="8">
        <v>1</v>
      </c>
      <c r="H22" s="12">
        <v>3</v>
      </c>
      <c r="I22" s="6">
        <v>34</v>
      </c>
      <c r="J22" s="6">
        <v>4</v>
      </c>
      <c r="K22" s="6"/>
      <c r="L22" s="6"/>
      <c r="M22" s="6"/>
      <c r="N22" s="6">
        <v>6</v>
      </c>
      <c r="O22" s="6"/>
      <c r="P22" s="6">
        <v>4</v>
      </c>
      <c r="Q22" s="6"/>
      <c r="R22" s="6"/>
      <c r="S22" s="6"/>
      <c r="T22" s="6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/>
      <c r="IO22" s="2"/>
      <c r="IP22" s="2"/>
      <c r="IQ22" s="2"/>
      <c r="IR22" s="2"/>
      <c r="IS22" s="2"/>
      <c r="IT22" s="2"/>
      <c r="IU22" s="2"/>
      <c r="IV22" s="2"/>
      <c r="IW22" s="2"/>
      <c r="IX22" s="2"/>
      <c r="IY22" s="2"/>
      <c r="IZ22" s="2"/>
      <c r="JA22" s="2"/>
      <c r="JB22" s="2"/>
      <c r="JC22" s="2"/>
      <c r="JD22" s="2"/>
      <c r="JE22" s="2"/>
      <c r="JF22" s="2"/>
      <c r="JG22" s="2"/>
      <c r="JH22" s="2"/>
      <c r="JI22" s="2"/>
      <c r="JJ22" s="2"/>
      <c r="JK22" s="2"/>
    </row>
    <row r="23" spans="1:271" x14ac:dyDescent="0.25">
      <c r="A23" t="s">
        <v>40</v>
      </c>
      <c r="B23" s="7" t="s">
        <v>5</v>
      </c>
      <c r="C23" s="11" t="s">
        <v>32</v>
      </c>
      <c r="D23" s="65">
        <v>53.897404999999999</v>
      </c>
      <c r="E23" s="65">
        <v>-1.125796</v>
      </c>
      <c r="F23" s="9">
        <v>40682</v>
      </c>
      <c r="G23" s="8">
        <v>1</v>
      </c>
      <c r="H23" s="12">
        <v>4</v>
      </c>
      <c r="I23" s="6">
        <v>32</v>
      </c>
      <c r="J23" s="6">
        <v>4</v>
      </c>
      <c r="K23" s="6"/>
      <c r="L23" s="6"/>
      <c r="M23" s="6"/>
      <c r="N23" s="6">
        <v>3</v>
      </c>
      <c r="O23" s="6"/>
      <c r="P23" s="6">
        <v>3</v>
      </c>
      <c r="Q23" s="6"/>
      <c r="R23" s="6"/>
      <c r="S23" s="6"/>
      <c r="T23" s="6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/>
      <c r="IX23" s="2"/>
      <c r="IY23" s="2"/>
      <c r="IZ23" s="2"/>
      <c r="JA23" s="2"/>
      <c r="JB23" s="2"/>
      <c r="JC23" s="2"/>
      <c r="JD23" s="2"/>
      <c r="JE23" s="2"/>
      <c r="JF23" s="2"/>
      <c r="JG23" s="2"/>
      <c r="JH23" s="2"/>
      <c r="JI23" s="2"/>
      <c r="JJ23" s="2"/>
      <c r="JK23" s="2"/>
    </row>
    <row r="24" spans="1:271" x14ac:dyDescent="0.25">
      <c r="A24" t="s">
        <v>40</v>
      </c>
      <c r="B24" s="7" t="s">
        <v>5</v>
      </c>
      <c r="C24" s="11" t="s">
        <v>32</v>
      </c>
      <c r="D24" s="65">
        <v>53.897404999999999</v>
      </c>
      <c r="E24" s="65">
        <v>-1.125796</v>
      </c>
      <c r="F24" s="9">
        <v>40682</v>
      </c>
      <c r="G24" s="8">
        <v>1</v>
      </c>
      <c r="H24" s="12">
        <v>5</v>
      </c>
      <c r="I24" s="6">
        <v>22</v>
      </c>
      <c r="J24" s="6">
        <v>8</v>
      </c>
      <c r="K24" s="6"/>
      <c r="L24" s="6"/>
      <c r="M24" s="6"/>
      <c r="N24" s="6">
        <v>4</v>
      </c>
      <c r="O24" s="6"/>
      <c r="P24" s="6">
        <v>2</v>
      </c>
      <c r="Q24" s="6"/>
      <c r="R24" s="6"/>
      <c r="S24" s="6"/>
      <c r="T24" s="6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/>
      <c r="IO24" s="2"/>
      <c r="IP24" s="2"/>
      <c r="IQ24" s="2"/>
      <c r="IR24" s="2"/>
      <c r="IS24" s="2"/>
      <c r="IT24" s="2"/>
      <c r="IU24" s="2"/>
      <c r="IV24" s="2"/>
      <c r="IW24" s="2"/>
      <c r="IX24" s="2"/>
      <c r="IY24" s="2"/>
      <c r="IZ24" s="2"/>
      <c r="JA24" s="2"/>
      <c r="JB24" s="2"/>
      <c r="JC24" s="2"/>
      <c r="JD24" s="2"/>
      <c r="JE24" s="2"/>
      <c r="JF24" s="2"/>
      <c r="JG24" s="2"/>
      <c r="JH24" s="2"/>
      <c r="JI24" s="2"/>
      <c r="JJ24" s="2"/>
      <c r="JK24" s="2"/>
    </row>
    <row r="25" spans="1:271" x14ac:dyDescent="0.25">
      <c r="A25" t="s">
        <v>40</v>
      </c>
      <c r="B25" s="7" t="s">
        <v>5</v>
      </c>
      <c r="C25" s="11" t="s">
        <v>32</v>
      </c>
      <c r="D25" s="65">
        <v>53.897404999999999</v>
      </c>
      <c r="E25" s="65">
        <v>-1.125796</v>
      </c>
      <c r="F25" s="9">
        <v>40682</v>
      </c>
      <c r="G25" s="8">
        <v>1</v>
      </c>
      <c r="H25" s="12">
        <v>6</v>
      </c>
      <c r="I25" s="6">
        <v>31</v>
      </c>
      <c r="J25" s="6">
        <v>3</v>
      </c>
      <c r="K25" s="6"/>
      <c r="L25" s="6"/>
      <c r="M25" s="6"/>
      <c r="N25" s="6">
        <v>3</v>
      </c>
      <c r="O25" s="6"/>
      <c r="P25" s="6"/>
      <c r="Q25" s="6"/>
      <c r="R25" s="6"/>
      <c r="S25" s="6"/>
      <c r="T25" s="6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  <c r="IH25" s="2"/>
      <c r="II25" s="2"/>
      <c r="IJ25" s="2"/>
      <c r="IK25" s="2"/>
      <c r="IL25" s="2"/>
      <c r="IM25" s="2"/>
      <c r="IN25" s="2"/>
      <c r="IO25" s="2"/>
      <c r="IP25" s="2"/>
      <c r="IQ25" s="2"/>
      <c r="IR25" s="2"/>
      <c r="IS25" s="2"/>
      <c r="IT25" s="2"/>
      <c r="IU25" s="2"/>
      <c r="IV25" s="2"/>
      <c r="IW25" s="2"/>
      <c r="IX25" s="2"/>
      <c r="IY25" s="2"/>
      <c r="IZ25" s="2"/>
      <c r="JA25" s="2"/>
      <c r="JB25" s="2"/>
      <c r="JC25" s="2"/>
      <c r="JD25" s="2"/>
      <c r="JE25" s="2"/>
      <c r="JF25" s="2"/>
      <c r="JG25" s="2"/>
      <c r="JH25" s="2"/>
      <c r="JI25" s="2"/>
      <c r="JJ25" s="2"/>
      <c r="JK25" s="2"/>
    </row>
    <row r="26" spans="1:271" s="1" customFormat="1" x14ac:dyDescent="0.25">
      <c r="A26" s="1" t="s">
        <v>40</v>
      </c>
      <c r="B26" s="29" t="s">
        <v>5</v>
      </c>
      <c r="C26" s="30" t="s">
        <v>33</v>
      </c>
      <c r="D26" s="65">
        <v>53.749153</v>
      </c>
      <c r="E26" s="65">
        <v>-1.492442</v>
      </c>
      <c r="F26" s="31">
        <v>40683</v>
      </c>
      <c r="G26" s="32">
        <v>1</v>
      </c>
      <c r="H26" s="27">
        <v>1</v>
      </c>
      <c r="I26" s="28">
        <v>16</v>
      </c>
      <c r="J26" s="28">
        <v>2</v>
      </c>
      <c r="K26" s="28"/>
      <c r="L26" s="28"/>
      <c r="M26" s="28"/>
      <c r="N26" s="28">
        <v>4</v>
      </c>
      <c r="O26" s="28">
        <v>1</v>
      </c>
      <c r="P26" s="28">
        <v>1</v>
      </c>
      <c r="Q26" s="28"/>
      <c r="R26" s="5"/>
      <c r="S26" s="5"/>
      <c r="T26" s="28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  <c r="IH26" s="2"/>
      <c r="II26" s="2"/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/>
      <c r="IX26" s="2"/>
      <c r="IY26" s="2"/>
      <c r="IZ26" s="2"/>
      <c r="JA26" s="2"/>
      <c r="JB26" s="2"/>
      <c r="JC26" s="2"/>
      <c r="JD26" s="2"/>
      <c r="JE26" s="2"/>
      <c r="JF26" s="2"/>
      <c r="JG26" s="2"/>
      <c r="JH26" s="2"/>
      <c r="JI26" s="2"/>
      <c r="JJ26" s="2"/>
      <c r="JK26" s="2"/>
    </row>
    <row r="27" spans="1:271" x14ac:dyDescent="0.25">
      <c r="A27" t="s">
        <v>40</v>
      </c>
      <c r="B27" s="7" t="s">
        <v>5</v>
      </c>
      <c r="C27" s="13" t="s">
        <v>33</v>
      </c>
      <c r="D27" s="65">
        <v>53.749153</v>
      </c>
      <c r="E27" s="65">
        <v>-1.492442</v>
      </c>
      <c r="F27" s="14">
        <v>40683</v>
      </c>
      <c r="G27" s="15">
        <v>1</v>
      </c>
      <c r="H27" s="12">
        <v>2</v>
      </c>
      <c r="I27" s="10">
        <v>18</v>
      </c>
      <c r="J27" s="10">
        <v>3</v>
      </c>
      <c r="K27" s="10"/>
      <c r="L27" s="10"/>
      <c r="M27" s="10"/>
      <c r="N27" s="10"/>
      <c r="O27" s="10">
        <v>2</v>
      </c>
      <c r="P27" s="10"/>
      <c r="Q27" s="6"/>
      <c r="R27" s="6"/>
      <c r="S27" s="6"/>
      <c r="T27" s="10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  <c r="IH27" s="2"/>
      <c r="II27" s="2"/>
      <c r="IJ27" s="2"/>
      <c r="IK27" s="2"/>
      <c r="IL27" s="2"/>
      <c r="IM27" s="2"/>
      <c r="IN27" s="2"/>
      <c r="IO27" s="2"/>
      <c r="IP27" s="2"/>
      <c r="IQ27" s="2"/>
      <c r="IR27" s="2"/>
      <c r="IS27" s="2"/>
      <c r="IT27" s="2"/>
      <c r="IU27" s="2"/>
      <c r="IV27" s="2"/>
      <c r="IW27" s="2"/>
      <c r="IX27" s="2"/>
      <c r="IY27" s="2"/>
      <c r="IZ27" s="2"/>
      <c r="JA27" s="2"/>
      <c r="JB27" s="2"/>
      <c r="JC27" s="2"/>
      <c r="JD27" s="2"/>
      <c r="JE27" s="2"/>
      <c r="JF27" s="2"/>
      <c r="JG27" s="2"/>
      <c r="JH27" s="2"/>
      <c r="JI27" s="2"/>
      <c r="JJ27" s="2"/>
      <c r="JK27" s="2"/>
    </row>
    <row r="28" spans="1:271" x14ac:dyDescent="0.25">
      <c r="A28" t="s">
        <v>40</v>
      </c>
      <c r="B28" s="7" t="s">
        <v>5</v>
      </c>
      <c r="C28" s="13" t="s">
        <v>33</v>
      </c>
      <c r="D28" s="65">
        <v>53.749153</v>
      </c>
      <c r="E28" s="65">
        <v>-1.492442</v>
      </c>
      <c r="F28" s="14">
        <v>40683</v>
      </c>
      <c r="G28" s="15">
        <v>1</v>
      </c>
      <c r="H28" s="12">
        <v>3</v>
      </c>
      <c r="I28" s="10">
        <v>30</v>
      </c>
      <c r="J28" s="10">
        <v>4</v>
      </c>
      <c r="K28" s="10"/>
      <c r="L28" s="10">
        <v>1</v>
      </c>
      <c r="M28" s="10"/>
      <c r="N28" s="10"/>
      <c r="O28" s="10">
        <v>1</v>
      </c>
      <c r="P28" s="10"/>
      <c r="Q28" s="10"/>
      <c r="R28" s="6"/>
      <c r="S28" s="6"/>
      <c r="T28" s="10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  <c r="IH28" s="2"/>
      <c r="II28" s="2"/>
      <c r="IJ28" s="2"/>
      <c r="IK28" s="2"/>
      <c r="IL28" s="2"/>
      <c r="IM28" s="2"/>
      <c r="IN28" s="2"/>
      <c r="IO28" s="2"/>
      <c r="IP28" s="2"/>
      <c r="IQ28" s="2"/>
      <c r="IR28" s="2"/>
      <c r="IS28" s="2"/>
      <c r="IT28" s="2"/>
      <c r="IU28" s="2"/>
      <c r="IV28" s="2"/>
      <c r="IW28" s="2"/>
      <c r="IX28" s="2"/>
      <c r="IY28" s="2"/>
      <c r="IZ28" s="2"/>
      <c r="JA28" s="2"/>
      <c r="JB28" s="2"/>
      <c r="JC28" s="2"/>
      <c r="JD28" s="2"/>
      <c r="JE28" s="2"/>
      <c r="JF28" s="2"/>
      <c r="JG28" s="2"/>
      <c r="JH28" s="2"/>
      <c r="JI28" s="2"/>
      <c r="JJ28" s="2"/>
      <c r="JK28" s="2"/>
    </row>
    <row r="29" spans="1:271" x14ac:dyDescent="0.25">
      <c r="A29" t="s">
        <v>40</v>
      </c>
      <c r="B29" s="7" t="s">
        <v>5</v>
      </c>
      <c r="C29" s="13" t="s">
        <v>33</v>
      </c>
      <c r="D29" s="65">
        <v>53.749153</v>
      </c>
      <c r="E29" s="65">
        <v>-1.492442</v>
      </c>
      <c r="F29" s="14">
        <v>40683</v>
      </c>
      <c r="G29" s="15">
        <v>1</v>
      </c>
      <c r="H29" s="12">
        <v>4</v>
      </c>
      <c r="I29" s="10">
        <v>15</v>
      </c>
      <c r="J29" s="10">
        <v>1</v>
      </c>
      <c r="K29" s="10"/>
      <c r="L29" s="10"/>
      <c r="M29" s="10"/>
      <c r="N29" s="10">
        <v>2</v>
      </c>
      <c r="O29" s="10"/>
      <c r="P29" s="10"/>
      <c r="Q29" s="6"/>
      <c r="R29" s="6"/>
      <c r="S29" s="6"/>
      <c r="T29" s="10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/>
      <c r="IJ29" s="2"/>
      <c r="IK29" s="2"/>
      <c r="IL29" s="2"/>
      <c r="IM29" s="2"/>
      <c r="IN29" s="2"/>
      <c r="IO29" s="2"/>
      <c r="IP29" s="2"/>
      <c r="IQ29" s="2"/>
      <c r="IR29" s="2"/>
      <c r="IS29" s="2"/>
      <c r="IT29" s="2"/>
      <c r="IU29" s="2"/>
      <c r="IV29" s="2"/>
      <c r="IW29" s="2"/>
      <c r="IX29" s="2"/>
      <c r="IY29" s="2"/>
      <c r="IZ29" s="2"/>
      <c r="JA29" s="2"/>
      <c r="JB29" s="2"/>
      <c r="JC29" s="2"/>
      <c r="JD29" s="2"/>
      <c r="JE29" s="2"/>
      <c r="JF29" s="2"/>
      <c r="JG29" s="2"/>
      <c r="JH29" s="2"/>
      <c r="JI29" s="2"/>
      <c r="JJ29" s="2"/>
      <c r="JK29" s="2"/>
    </row>
    <row r="30" spans="1:271" x14ac:dyDescent="0.25">
      <c r="A30" t="s">
        <v>40</v>
      </c>
      <c r="B30" s="7" t="s">
        <v>5</v>
      </c>
      <c r="C30" s="13" t="s">
        <v>33</v>
      </c>
      <c r="D30" s="65">
        <v>53.749153</v>
      </c>
      <c r="E30" s="65">
        <v>-1.492442</v>
      </c>
      <c r="F30" s="14">
        <v>40683</v>
      </c>
      <c r="G30" s="15">
        <v>1</v>
      </c>
      <c r="H30" s="12">
        <v>5</v>
      </c>
      <c r="I30" s="10">
        <v>8</v>
      </c>
      <c r="J30" s="10">
        <v>1</v>
      </c>
      <c r="K30" s="10"/>
      <c r="L30" s="10">
        <v>1</v>
      </c>
      <c r="M30" s="10"/>
      <c r="N30" s="10">
        <v>5</v>
      </c>
      <c r="O30" s="10"/>
      <c r="P30" s="10"/>
      <c r="Q30" s="10"/>
      <c r="R30" s="6"/>
      <c r="S30" s="6"/>
      <c r="T30" s="10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  <c r="IH30" s="2"/>
      <c r="II30" s="2"/>
      <c r="IJ30" s="2"/>
      <c r="IK30" s="2"/>
      <c r="IL30" s="2"/>
      <c r="IM30" s="2"/>
      <c r="IN30" s="2"/>
      <c r="IO30" s="2"/>
      <c r="IP30" s="2"/>
      <c r="IQ30" s="2"/>
      <c r="IR30" s="2"/>
      <c r="IS30" s="2"/>
      <c r="IT30" s="2"/>
      <c r="IU30" s="2"/>
      <c r="IV30" s="2"/>
      <c r="IW30" s="2"/>
      <c r="IX30" s="2"/>
      <c r="IY30" s="2"/>
      <c r="IZ30" s="2"/>
      <c r="JA30" s="2"/>
      <c r="JB30" s="2"/>
      <c r="JC30" s="2"/>
      <c r="JD30" s="2"/>
      <c r="JE30" s="2"/>
      <c r="JF30" s="2"/>
      <c r="JG30" s="2"/>
      <c r="JH30" s="2"/>
      <c r="JI30" s="2"/>
      <c r="JJ30" s="2"/>
      <c r="JK30" s="2"/>
    </row>
    <row r="31" spans="1:271" x14ac:dyDescent="0.25">
      <c r="A31" t="s">
        <v>40</v>
      </c>
      <c r="B31" s="7" t="s">
        <v>5</v>
      </c>
      <c r="C31" s="13" t="s">
        <v>33</v>
      </c>
      <c r="D31" s="65">
        <v>53.749153</v>
      </c>
      <c r="E31" s="65">
        <v>-1.492442</v>
      </c>
      <c r="F31" s="14">
        <v>40683</v>
      </c>
      <c r="G31" s="15">
        <v>1</v>
      </c>
      <c r="H31" s="12">
        <v>6</v>
      </c>
      <c r="I31" s="10">
        <v>11</v>
      </c>
      <c r="J31" s="10">
        <v>1</v>
      </c>
      <c r="K31" s="10"/>
      <c r="L31" s="10"/>
      <c r="M31" s="10">
        <v>1</v>
      </c>
      <c r="N31" s="10"/>
      <c r="O31" s="10"/>
      <c r="P31" s="10"/>
      <c r="Q31" s="6"/>
      <c r="R31" s="6"/>
      <c r="S31" s="6"/>
      <c r="T31" s="10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  <c r="IW31" s="2"/>
      <c r="IX31" s="2"/>
      <c r="IY31" s="2"/>
      <c r="IZ31" s="2"/>
      <c r="JA31" s="2"/>
      <c r="JB31" s="2"/>
      <c r="JC31" s="2"/>
      <c r="JD31" s="2"/>
      <c r="JE31" s="2"/>
      <c r="JF31" s="2"/>
      <c r="JG31" s="2"/>
      <c r="JH31" s="2"/>
      <c r="JI31" s="2"/>
      <c r="JJ31" s="2"/>
      <c r="JK31" s="2"/>
    </row>
    <row r="32" spans="1:271" s="1" customFormat="1" x14ac:dyDescent="0.25">
      <c r="A32" s="1" t="s">
        <v>40</v>
      </c>
      <c r="B32" s="29" t="s">
        <v>5</v>
      </c>
      <c r="C32" s="24" t="s">
        <v>34</v>
      </c>
      <c r="D32" s="65">
        <v>53.913330000000002</v>
      </c>
      <c r="E32" s="65">
        <v>-1.5284219999999999</v>
      </c>
      <c r="F32" s="25">
        <v>40684</v>
      </c>
      <c r="G32" s="26">
        <v>1</v>
      </c>
      <c r="H32" s="29">
        <v>1</v>
      </c>
      <c r="I32" s="5"/>
      <c r="J32" s="5">
        <v>1</v>
      </c>
      <c r="K32" s="5"/>
      <c r="L32" s="5"/>
      <c r="M32" s="5"/>
      <c r="N32" s="5"/>
      <c r="O32" s="5"/>
      <c r="P32" s="5">
        <v>2</v>
      </c>
      <c r="Q32" s="28"/>
      <c r="R32" s="5"/>
      <c r="S32" s="5"/>
      <c r="T32" s="5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</row>
    <row r="33" spans="1:271" x14ac:dyDescent="0.25">
      <c r="A33" t="s">
        <v>40</v>
      </c>
      <c r="B33" s="7" t="s">
        <v>5</v>
      </c>
      <c r="C33" s="11" t="s">
        <v>34</v>
      </c>
      <c r="D33" s="65">
        <v>53.913330000000002</v>
      </c>
      <c r="E33" s="65">
        <v>-1.5284219999999999</v>
      </c>
      <c r="F33" s="9">
        <v>40684</v>
      </c>
      <c r="G33" s="8">
        <v>1</v>
      </c>
      <c r="H33" s="7">
        <v>2</v>
      </c>
      <c r="I33" s="6">
        <v>4</v>
      </c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</row>
    <row r="34" spans="1:271" x14ac:dyDescent="0.25">
      <c r="A34" t="s">
        <v>40</v>
      </c>
      <c r="B34" s="7" t="s">
        <v>5</v>
      </c>
      <c r="C34" s="11" t="s">
        <v>34</v>
      </c>
      <c r="D34" s="65">
        <v>53.913330000000002</v>
      </c>
      <c r="E34" s="65">
        <v>-1.5284219999999999</v>
      </c>
      <c r="F34" s="9">
        <v>40684</v>
      </c>
      <c r="G34" s="8">
        <v>1</v>
      </c>
      <c r="H34" s="7">
        <v>3</v>
      </c>
      <c r="I34" s="6">
        <v>1</v>
      </c>
      <c r="J34" s="6"/>
      <c r="K34" s="6"/>
      <c r="L34" s="6"/>
      <c r="M34" s="6"/>
      <c r="N34" s="6"/>
      <c r="O34" s="6"/>
      <c r="P34" s="6">
        <v>1</v>
      </c>
      <c r="Q34" s="10"/>
      <c r="R34" s="6"/>
      <c r="S34" s="6"/>
      <c r="T34" s="6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</row>
    <row r="35" spans="1:271" x14ac:dyDescent="0.25">
      <c r="A35" t="s">
        <v>40</v>
      </c>
      <c r="B35" s="7" t="s">
        <v>5</v>
      </c>
      <c r="C35" s="11" t="s">
        <v>34</v>
      </c>
      <c r="D35" s="65">
        <v>53.913330000000002</v>
      </c>
      <c r="E35" s="65">
        <v>-1.5284219999999999</v>
      </c>
      <c r="F35" s="9">
        <v>40684</v>
      </c>
      <c r="G35" s="8">
        <v>1</v>
      </c>
      <c r="H35" s="7">
        <v>4</v>
      </c>
      <c r="I35" s="6">
        <v>10</v>
      </c>
      <c r="J35" s="6">
        <v>2</v>
      </c>
      <c r="K35" s="6"/>
      <c r="L35" s="6"/>
      <c r="M35" s="6">
        <v>1</v>
      </c>
      <c r="N35" s="6">
        <v>2</v>
      </c>
      <c r="O35" s="6"/>
      <c r="P35" s="6">
        <v>1</v>
      </c>
      <c r="Q35" s="6"/>
      <c r="R35" s="6"/>
      <c r="S35" s="6"/>
      <c r="T35" s="6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</row>
    <row r="36" spans="1:271" x14ac:dyDescent="0.25">
      <c r="A36" t="s">
        <v>40</v>
      </c>
      <c r="B36" s="7" t="s">
        <v>5</v>
      </c>
      <c r="C36" s="11" t="s">
        <v>34</v>
      </c>
      <c r="D36" s="65">
        <v>53.913330000000002</v>
      </c>
      <c r="E36" s="65">
        <v>-1.5284219999999999</v>
      </c>
      <c r="F36" s="9">
        <v>40684</v>
      </c>
      <c r="G36" s="8">
        <v>1</v>
      </c>
      <c r="H36" s="7">
        <v>5</v>
      </c>
      <c r="I36" s="6">
        <v>7</v>
      </c>
      <c r="J36" s="6">
        <v>1</v>
      </c>
      <c r="K36" s="6"/>
      <c r="L36" s="6"/>
      <c r="M36" s="6">
        <v>1</v>
      </c>
      <c r="N36" s="6">
        <v>5</v>
      </c>
      <c r="O36" s="6"/>
      <c r="P36" s="6">
        <v>1</v>
      </c>
      <c r="Q36" s="10"/>
      <c r="R36" s="6"/>
      <c r="S36" s="6"/>
      <c r="T36" s="6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</row>
    <row r="37" spans="1:271" x14ac:dyDescent="0.25">
      <c r="A37" t="s">
        <v>40</v>
      </c>
      <c r="B37" s="7" t="s">
        <v>5</v>
      </c>
      <c r="C37" s="11" t="s">
        <v>34</v>
      </c>
      <c r="D37" s="65">
        <v>53.913330000000002</v>
      </c>
      <c r="E37" s="65">
        <v>-1.5284219999999999</v>
      </c>
      <c r="F37" s="9">
        <v>40684</v>
      </c>
      <c r="G37" s="8">
        <v>1</v>
      </c>
      <c r="H37" s="7">
        <v>6</v>
      </c>
      <c r="I37" s="6">
        <v>7</v>
      </c>
      <c r="J37" s="6">
        <v>5</v>
      </c>
      <c r="K37" s="6"/>
      <c r="L37" s="6"/>
      <c r="M37" s="6">
        <v>1</v>
      </c>
      <c r="N37" s="6">
        <v>4</v>
      </c>
      <c r="O37" s="6"/>
      <c r="P37" s="6"/>
      <c r="Q37" s="6"/>
      <c r="R37" s="6"/>
      <c r="S37" s="6"/>
      <c r="T37" s="6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</row>
    <row r="38" spans="1:271" s="1" customFormat="1" x14ac:dyDescent="0.25">
      <c r="A38" s="1" t="s">
        <v>40</v>
      </c>
      <c r="B38" s="29" t="s">
        <v>5</v>
      </c>
      <c r="C38" s="29" t="s">
        <v>35</v>
      </c>
      <c r="D38" s="65">
        <v>53.440004000000002</v>
      </c>
      <c r="E38" s="65">
        <v>-1.108123</v>
      </c>
      <c r="F38" s="25">
        <v>40684</v>
      </c>
      <c r="G38" s="26">
        <v>1</v>
      </c>
      <c r="H38" s="29">
        <v>1</v>
      </c>
      <c r="I38" s="5"/>
      <c r="J38" s="5">
        <v>2</v>
      </c>
      <c r="K38" s="5"/>
      <c r="L38" s="5"/>
      <c r="M38" s="5"/>
      <c r="N38" s="5">
        <v>1</v>
      </c>
      <c r="O38" s="5"/>
      <c r="P38" s="5">
        <v>1</v>
      </c>
      <c r="Q38" s="28"/>
      <c r="R38" s="5"/>
      <c r="S38" s="5"/>
      <c r="T38" s="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</row>
    <row r="39" spans="1:271" x14ac:dyDescent="0.25">
      <c r="A39" t="s">
        <v>40</v>
      </c>
      <c r="B39" s="7" t="s">
        <v>5</v>
      </c>
      <c r="C39" s="7" t="s">
        <v>35</v>
      </c>
      <c r="D39" s="65">
        <v>53.440004000000002</v>
      </c>
      <c r="E39" s="65">
        <v>-1.108123</v>
      </c>
      <c r="F39" s="9">
        <v>40684</v>
      </c>
      <c r="G39" s="8">
        <v>1</v>
      </c>
      <c r="H39" s="7">
        <v>2</v>
      </c>
      <c r="I39" s="6">
        <v>1</v>
      </c>
      <c r="J39" s="6">
        <v>4</v>
      </c>
      <c r="K39" s="6"/>
      <c r="L39" s="6"/>
      <c r="M39" s="6"/>
      <c r="N39" s="6">
        <v>5</v>
      </c>
      <c r="O39" s="6"/>
      <c r="P39" s="6">
        <v>5</v>
      </c>
      <c r="Q39" s="6"/>
      <c r="R39" s="6"/>
      <c r="S39" s="6"/>
      <c r="T39" s="6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</row>
    <row r="40" spans="1:271" x14ac:dyDescent="0.25">
      <c r="A40" t="s">
        <v>40</v>
      </c>
      <c r="B40" s="7" t="s">
        <v>5</v>
      </c>
      <c r="C40" s="7" t="s">
        <v>35</v>
      </c>
      <c r="D40" s="65">
        <v>53.440004000000002</v>
      </c>
      <c r="E40" s="65">
        <v>-1.108123</v>
      </c>
      <c r="F40" s="9">
        <v>40684</v>
      </c>
      <c r="G40" s="8">
        <v>1</v>
      </c>
      <c r="H40" s="7">
        <v>3</v>
      </c>
      <c r="I40" s="6"/>
      <c r="J40" s="6">
        <v>2</v>
      </c>
      <c r="K40" s="6"/>
      <c r="L40" s="6"/>
      <c r="M40" s="6">
        <v>1</v>
      </c>
      <c r="N40" s="6">
        <v>4</v>
      </c>
      <c r="O40" s="6"/>
      <c r="P40" s="6"/>
      <c r="Q40" s="10"/>
      <c r="R40" s="6"/>
      <c r="S40" s="6"/>
      <c r="T40" s="6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</row>
    <row r="41" spans="1:271" x14ac:dyDescent="0.25">
      <c r="A41" t="s">
        <v>40</v>
      </c>
      <c r="B41" s="7" t="s">
        <v>5</v>
      </c>
      <c r="C41" s="7" t="s">
        <v>35</v>
      </c>
      <c r="D41" s="65">
        <v>53.440004000000002</v>
      </c>
      <c r="E41" s="65">
        <v>-1.108123</v>
      </c>
      <c r="F41" s="9">
        <v>40684</v>
      </c>
      <c r="G41" s="8">
        <v>1</v>
      </c>
      <c r="H41" s="7">
        <v>4</v>
      </c>
      <c r="I41" s="6"/>
      <c r="J41" s="6">
        <v>4</v>
      </c>
      <c r="K41" s="6"/>
      <c r="L41" s="6"/>
      <c r="M41" s="6"/>
      <c r="N41" s="6">
        <v>4</v>
      </c>
      <c r="O41" s="6"/>
      <c r="P41" s="6"/>
      <c r="Q41" s="6"/>
      <c r="R41" s="6"/>
      <c r="S41" s="6"/>
      <c r="T41" s="6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</row>
    <row r="42" spans="1:271" x14ac:dyDescent="0.25">
      <c r="A42" t="s">
        <v>40</v>
      </c>
      <c r="B42" s="7" t="s">
        <v>5</v>
      </c>
      <c r="C42" s="7" t="s">
        <v>35</v>
      </c>
      <c r="D42" s="65">
        <v>53.440004000000002</v>
      </c>
      <c r="E42" s="65">
        <v>-1.108123</v>
      </c>
      <c r="F42" s="9">
        <v>40684</v>
      </c>
      <c r="G42" s="8">
        <v>1</v>
      </c>
      <c r="H42" s="7">
        <v>5</v>
      </c>
      <c r="I42" s="6"/>
      <c r="J42" s="6">
        <v>5</v>
      </c>
      <c r="K42" s="6"/>
      <c r="L42" s="6"/>
      <c r="M42" s="6"/>
      <c r="N42" s="6">
        <v>2</v>
      </c>
      <c r="O42" s="6"/>
      <c r="P42" s="6"/>
      <c r="Q42" s="10"/>
      <c r="R42" s="6"/>
      <c r="S42" s="6"/>
      <c r="T42" s="6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  <c r="GQ42" s="2"/>
      <c r="GR42" s="2"/>
      <c r="GS42" s="2"/>
      <c r="GT42" s="2"/>
      <c r="GU42" s="2"/>
      <c r="GV42" s="2"/>
      <c r="GW42" s="2"/>
      <c r="GX42" s="2"/>
      <c r="GY42" s="2"/>
      <c r="GZ42" s="2"/>
      <c r="HA42" s="2"/>
      <c r="HB42" s="2"/>
      <c r="HC42" s="2"/>
      <c r="HD42" s="2"/>
      <c r="HE42" s="2"/>
      <c r="HF42" s="2"/>
      <c r="HG42" s="2"/>
      <c r="HH42" s="2"/>
      <c r="HI42" s="2"/>
      <c r="HJ42" s="2"/>
      <c r="HK42" s="2"/>
      <c r="HL42" s="2"/>
      <c r="HM42" s="2"/>
      <c r="HN42" s="2"/>
      <c r="HO42" s="2"/>
      <c r="HP42" s="2"/>
      <c r="HQ42" s="2"/>
      <c r="HR42" s="2"/>
      <c r="HS42" s="2"/>
      <c r="HT42" s="2"/>
      <c r="HU42" s="2"/>
      <c r="HV42" s="2"/>
      <c r="HW42" s="2"/>
      <c r="HX42" s="2"/>
      <c r="HY42" s="2"/>
      <c r="HZ42" s="2"/>
      <c r="IA42" s="2"/>
      <c r="IB42" s="2"/>
      <c r="IC42" s="2"/>
      <c r="ID42" s="2"/>
      <c r="IE42" s="2"/>
      <c r="IF42" s="2"/>
      <c r="IG42" s="2"/>
      <c r="IH42" s="2"/>
      <c r="II42" s="2"/>
      <c r="IJ42" s="2"/>
      <c r="IK42" s="2"/>
      <c r="IL42" s="2"/>
      <c r="IM42" s="2"/>
      <c r="IN42" s="2"/>
      <c r="IO42" s="2"/>
      <c r="IP42" s="2"/>
      <c r="IQ42" s="2"/>
      <c r="IR42" s="2"/>
      <c r="IS42" s="2"/>
      <c r="IT42" s="2"/>
      <c r="IU42" s="2"/>
      <c r="IV42" s="2"/>
      <c r="IW42" s="2"/>
      <c r="IX42" s="2"/>
      <c r="IY42" s="2"/>
      <c r="IZ42" s="2"/>
      <c r="JA42" s="2"/>
      <c r="JB42" s="2"/>
      <c r="JC42" s="2"/>
      <c r="JD42" s="2"/>
      <c r="JE42" s="2"/>
      <c r="JF42" s="2"/>
      <c r="JG42" s="2"/>
      <c r="JH42" s="2"/>
      <c r="JI42" s="2"/>
      <c r="JJ42" s="2"/>
      <c r="JK42" s="2"/>
    </row>
    <row r="43" spans="1:271" x14ac:dyDescent="0.25">
      <c r="A43" t="s">
        <v>40</v>
      </c>
      <c r="B43" s="7" t="s">
        <v>5</v>
      </c>
      <c r="C43" s="7" t="s">
        <v>35</v>
      </c>
      <c r="D43" s="65">
        <v>53.440004000000002</v>
      </c>
      <c r="E43" s="65">
        <v>-1.108123</v>
      </c>
      <c r="F43" s="9">
        <v>40684</v>
      </c>
      <c r="G43" s="8">
        <v>1</v>
      </c>
      <c r="H43" s="7">
        <v>6</v>
      </c>
      <c r="I43" s="6">
        <v>2</v>
      </c>
      <c r="J43" s="6">
        <v>4</v>
      </c>
      <c r="K43" s="6"/>
      <c r="L43" s="6"/>
      <c r="M43" s="6"/>
      <c r="N43" s="6">
        <v>3</v>
      </c>
      <c r="O43" s="6"/>
      <c r="P43" s="6">
        <v>1</v>
      </c>
      <c r="Q43" s="6"/>
      <c r="R43" s="6"/>
      <c r="S43" s="6"/>
      <c r="T43" s="6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  <c r="GQ43" s="2"/>
      <c r="GR43" s="2"/>
      <c r="GS43" s="2"/>
      <c r="GT43" s="2"/>
      <c r="GU43" s="2"/>
      <c r="GV43" s="2"/>
      <c r="GW43" s="2"/>
      <c r="GX43" s="2"/>
      <c r="GY43" s="2"/>
      <c r="GZ43" s="2"/>
      <c r="HA43" s="2"/>
      <c r="HB43" s="2"/>
      <c r="HC43" s="2"/>
      <c r="HD43" s="2"/>
      <c r="HE43" s="2"/>
      <c r="HF43" s="2"/>
      <c r="HG43" s="2"/>
      <c r="HH43" s="2"/>
      <c r="HI43" s="2"/>
      <c r="HJ43" s="2"/>
      <c r="HK43" s="2"/>
      <c r="HL43" s="2"/>
      <c r="HM43" s="2"/>
      <c r="HN43" s="2"/>
      <c r="HO43" s="2"/>
      <c r="HP43" s="2"/>
      <c r="HQ43" s="2"/>
      <c r="HR43" s="2"/>
      <c r="HS43" s="2"/>
      <c r="HT43" s="2"/>
      <c r="HU43" s="2"/>
      <c r="HV43" s="2"/>
      <c r="HW43" s="2"/>
      <c r="HX43" s="2"/>
      <c r="HY43" s="2"/>
      <c r="HZ43" s="2"/>
      <c r="IA43" s="2"/>
      <c r="IB43" s="2"/>
      <c r="IC43" s="2"/>
      <c r="ID43" s="2"/>
      <c r="IE43" s="2"/>
      <c r="IF43" s="2"/>
      <c r="IG43" s="2"/>
      <c r="IH43" s="2"/>
      <c r="II43" s="2"/>
      <c r="IJ43" s="2"/>
      <c r="IK43" s="2"/>
      <c r="IL43" s="2"/>
      <c r="IM43" s="2"/>
      <c r="IN43" s="2"/>
      <c r="IO43" s="2"/>
      <c r="IP43" s="2"/>
      <c r="IQ43" s="2"/>
      <c r="IR43" s="2"/>
      <c r="IS43" s="2"/>
      <c r="IT43" s="2"/>
      <c r="IU43" s="2"/>
      <c r="IV43" s="2"/>
      <c r="IW43" s="2"/>
      <c r="IX43" s="2"/>
      <c r="IY43" s="2"/>
      <c r="IZ43" s="2"/>
      <c r="JA43" s="2"/>
      <c r="JB43" s="2"/>
      <c r="JC43" s="2"/>
      <c r="JD43" s="2"/>
      <c r="JE43" s="2"/>
      <c r="JF43" s="2"/>
      <c r="JG43" s="2"/>
      <c r="JH43" s="2"/>
      <c r="JI43" s="2"/>
      <c r="JJ43" s="2"/>
      <c r="JK43" s="2"/>
    </row>
    <row r="44" spans="1:271" s="1" customFormat="1" x14ac:dyDescent="0.25">
      <c r="A44" s="1" t="s">
        <v>40</v>
      </c>
      <c r="B44" s="29" t="s">
        <v>5</v>
      </c>
      <c r="C44" s="24" t="s">
        <v>36</v>
      </c>
      <c r="D44" s="65">
        <v>53.977677999999997</v>
      </c>
      <c r="E44" s="65">
        <v>-0.66125400000000001</v>
      </c>
      <c r="F44" s="25">
        <v>40688</v>
      </c>
      <c r="G44" s="26">
        <v>1</v>
      </c>
      <c r="H44" s="29">
        <v>1</v>
      </c>
      <c r="I44" s="5">
        <v>1</v>
      </c>
      <c r="J44" s="5">
        <v>4</v>
      </c>
      <c r="K44" s="5"/>
      <c r="L44" s="5"/>
      <c r="M44" s="5"/>
      <c r="N44" s="5">
        <v>2</v>
      </c>
      <c r="O44" s="5"/>
      <c r="P44" s="5">
        <v>1</v>
      </c>
      <c r="Q44" s="28"/>
      <c r="R44" s="5"/>
      <c r="S44" s="5"/>
      <c r="T44" s="5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  <c r="GQ44" s="2"/>
      <c r="GR44" s="2"/>
      <c r="GS44" s="2"/>
      <c r="GT44" s="2"/>
      <c r="GU44" s="2"/>
      <c r="GV44" s="2"/>
      <c r="GW44" s="2"/>
      <c r="GX44" s="2"/>
      <c r="GY44" s="2"/>
      <c r="GZ44" s="2"/>
      <c r="HA44" s="2"/>
      <c r="HB44" s="2"/>
      <c r="HC44" s="2"/>
      <c r="HD44" s="2"/>
      <c r="HE44" s="2"/>
      <c r="HF44" s="2"/>
      <c r="HG44" s="2"/>
      <c r="HH44" s="2"/>
      <c r="HI44" s="2"/>
      <c r="HJ44" s="2"/>
      <c r="HK44" s="2"/>
      <c r="HL44" s="2"/>
      <c r="HM44" s="2"/>
      <c r="HN44" s="2"/>
      <c r="HO44" s="2"/>
      <c r="HP44" s="2"/>
      <c r="HQ44" s="2"/>
      <c r="HR44" s="2"/>
      <c r="HS44" s="2"/>
      <c r="HT44" s="2"/>
      <c r="HU44" s="2"/>
      <c r="HV44" s="2"/>
      <c r="HW44" s="2"/>
      <c r="HX44" s="2"/>
      <c r="HY44" s="2"/>
      <c r="HZ44" s="2"/>
      <c r="IA44" s="2"/>
      <c r="IB44" s="2"/>
      <c r="IC44" s="2"/>
      <c r="ID44" s="2"/>
      <c r="IE44" s="2"/>
      <c r="IF44" s="2"/>
      <c r="IG44" s="2"/>
      <c r="IH44" s="2"/>
      <c r="II44" s="2"/>
      <c r="IJ44" s="2"/>
      <c r="IK44" s="2"/>
      <c r="IL44" s="2"/>
      <c r="IM44" s="2"/>
      <c r="IN44" s="2"/>
      <c r="IO44" s="2"/>
      <c r="IP44" s="2"/>
      <c r="IQ44" s="2"/>
      <c r="IR44" s="2"/>
      <c r="IS44" s="2"/>
      <c r="IT44" s="2"/>
      <c r="IU44" s="2"/>
      <c r="IV44" s="2"/>
      <c r="IW44" s="2"/>
      <c r="IX44" s="2"/>
      <c r="IY44" s="2"/>
      <c r="IZ44" s="2"/>
      <c r="JA44" s="2"/>
      <c r="JB44" s="2"/>
      <c r="JC44" s="2"/>
      <c r="JD44" s="2"/>
      <c r="JE44" s="2"/>
      <c r="JF44" s="2"/>
      <c r="JG44" s="2"/>
      <c r="JH44" s="2"/>
      <c r="JI44" s="2"/>
      <c r="JJ44" s="2"/>
      <c r="JK44" s="2"/>
    </row>
    <row r="45" spans="1:271" x14ac:dyDescent="0.25">
      <c r="A45" t="s">
        <v>40</v>
      </c>
      <c r="B45" s="7" t="s">
        <v>5</v>
      </c>
      <c r="C45" s="11" t="s">
        <v>36</v>
      </c>
      <c r="D45" s="65">
        <v>53.977677999999997</v>
      </c>
      <c r="E45" s="65">
        <v>-0.66125400000000001</v>
      </c>
      <c r="F45" s="9">
        <v>40688</v>
      </c>
      <c r="G45" s="8">
        <v>1</v>
      </c>
      <c r="H45" s="7">
        <v>2</v>
      </c>
      <c r="I45" s="6">
        <v>3</v>
      </c>
      <c r="J45" s="6">
        <v>1</v>
      </c>
      <c r="K45" s="6"/>
      <c r="L45" s="6"/>
      <c r="M45" s="6"/>
      <c r="N45" s="6">
        <v>4</v>
      </c>
      <c r="O45" s="6"/>
      <c r="P45" s="6"/>
      <c r="Q45" s="6"/>
      <c r="R45" s="6"/>
      <c r="S45" s="6"/>
      <c r="T45" s="6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  <c r="GQ45" s="2"/>
      <c r="GR45" s="2"/>
      <c r="GS45" s="2"/>
      <c r="GT45" s="2"/>
      <c r="GU45" s="2"/>
      <c r="GV45" s="2"/>
      <c r="GW45" s="2"/>
      <c r="GX45" s="2"/>
      <c r="GY45" s="2"/>
      <c r="GZ45" s="2"/>
      <c r="HA45" s="2"/>
      <c r="HB45" s="2"/>
      <c r="HC45" s="2"/>
      <c r="HD45" s="2"/>
      <c r="HE45" s="2"/>
      <c r="HF45" s="2"/>
      <c r="HG45" s="2"/>
      <c r="HH45" s="2"/>
      <c r="HI45" s="2"/>
      <c r="HJ45" s="2"/>
      <c r="HK45" s="2"/>
      <c r="HL45" s="2"/>
      <c r="HM45" s="2"/>
      <c r="HN45" s="2"/>
      <c r="HO45" s="2"/>
      <c r="HP45" s="2"/>
      <c r="HQ45" s="2"/>
      <c r="HR45" s="2"/>
      <c r="HS45" s="2"/>
      <c r="HT45" s="2"/>
      <c r="HU45" s="2"/>
      <c r="HV45" s="2"/>
      <c r="HW45" s="2"/>
      <c r="HX45" s="2"/>
      <c r="HY45" s="2"/>
      <c r="HZ45" s="2"/>
      <c r="IA45" s="2"/>
      <c r="IB45" s="2"/>
      <c r="IC45" s="2"/>
      <c r="ID45" s="2"/>
      <c r="IE45" s="2"/>
      <c r="IF45" s="2"/>
      <c r="IG45" s="2"/>
      <c r="IH45" s="2"/>
      <c r="II45" s="2"/>
      <c r="IJ45" s="2"/>
      <c r="IK45" s="2"/>
      <c r="IL45" s="2"/>
      <c r="IM45" s="2"/>
      <c r="IN45" s="2"/>
      <c r="IO45" s="2"/>
      <c r="IP45" s="2"/>
      <c r="IQ45" s="2"/>
      <c r="IR45" s="2"/>
      <c r="IS45" s="2"/>
      <c r="IT45" s="2"/>
      <c r="IU45" s="2"/>
      <c r="IV45" s="2"/>
      <c r="IW45" s="2"/>
      <c r="IX45" s="2"/>
      <c r="IY45" s="2"/>
      <c r="IZ45" s="2"/>
      <c r="JA45" s="2"/>
      <c r="JB45" s="2"/>
      <c r="JC45" s="2"/>
      <c r="JD45" s="2"/>
      <c r="JE45" s="2"/>
      <c r="JF45" s="2"/>
      <c r="JG45" s="2"/>
      <c r="JH45" s="2"/>
      <c r="JI45" s="2"/>
      <c r="JJ45" s="2"/>
      <c r="JK45" s="2"/>
    </row>
    <row r="46" spans="1:271" x14ac:dyDescent="0.25">
      <c r="A46" t="s">
        <v>40</v>
      </c>
      <c r="B46" s="7" t="s">
        <v>5</v>
      </c>
      <c r="C46" s="11" t="s">
        <v>36</v>
      </c>
      <c r="D46" s="65">
        <v>53.977677999999997</v>
      </c>
      <c r="E46" s="65">
        <v>-0.66125400000000001</v>
      </c>
      <c r="F46" s="9">
        <v>40688</v>
      </c>
      <c r="G46" s="8">
        <v>1</v>
      </c>
      <c r="H46" s="7">
        <v>3</v>
      </c>
      <c r="I46" s="6"/>
      <c r="J46" s="6">
        <v>2</v>
      </c>
      <c r="K46" s="6"/>
      <c r="L46" s="6"/>
      <c r="M46" s="6"/>
      <c r="N46" s="6">
        <v>4</v>
      </c>
      <c r="O46" s="6"/>
      <c r="P46" s="6"/>
      <c r="Q46" s="10"/>
      <c r="R46" s="6"/>
      <c r="S46" s="6"/>
      <c r="T46" s="6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  <c r="GQ46" s="2"/>
      <c r="GR46" s="2"/>
      <c r="GS46" s="2"/>
      <c r="GT46" s="2"/>
      <c r="GU46" s="2"/>
      <c r="GV46" s="2"/>
      <c r="GW46" s="2"/>
      <c r="GX46" s="2"/>
      <c r="GY46" s="2"/>
      <c r="GZ46" s="2"/>
      <c r="HA46" s="2"/>
      <c r="HB46" s="2"/>
      <c r="HC46" s="2"/>
      <c r="HD46" s="2"/>
      <c r="HE46" s="2"/>
      <c r="HF46" s="2"/>
      <c r="HG46" s="2"/>
      <c r="HH46" s="2"/>
      <c r="HI46" s="2"/>
      <c r="HJ46" s="2"/>
      <c r="HK46" s="2"/>
      <c r="HL46" s="2"/>
      <c r="HM46" s="2"/>
      <c r="HN46" s="2"/>
      <c r="HO46" s="2"/>
      <c r="HP46" s="2"/>
      <c r="HQ46" s="2"/>
      <c r="HR46" s="2"/>
      <c r="HS46" s="2"/>
      <c r="HT46" s="2"/>
      <c r="HU46" s="2"/>
      <c r="HV46" s="2"/>
      <c r="HW46" s="2"/>
      <c r="HX46" s="2"/>
      <c r="HY46" s="2"/>
      <c r="HZ46" s="2"/>
      <c r="IA46" s="2"/>
      <c r="IB46" s="2"/>
      <c r="IC46" s="2"/>
      <c r="ID46" s="2"/>
      <c r="IE46" s="2"/>
      <c r="IF46" s="2"/>
      <c r="IG46" s="2"/>
      <c r="IH46" s="2"/>
      <c r="II46" s="2"/>
      <c r="IJ46" s="2"/>
      <c r="IK46" s="2"/>
      <c r="IL46" s="2"/>
      <c r="IM46" s="2"/>
      <c r="IN46" s="2"/>
      <c r="IO46" s="2"/>
      <c r="IP46" s="2"/>
      <c r="IQ46" s="2"/>
      <c r="IR46" s="2"/>
      <c r="IS46" s="2"/>
      <c r="IT46" s="2"/>
      <c r="IU46" s="2"/>
      <c r="IV46" s="2"/>
      <c r="IW46" s="2"/>
      <c r="IX46" s="2"/>
      <c r="IY46" s="2"/>
      <c r="IZ46" s="2"/>
      <c r="JA46" s="2"/>
      <c r="JB46" s="2"/>
      <c r="JC46" s="2"/>
      <c r="JD46" s="2"/>
      <c r="JE46" s="2"/>
      <c r="JF46" s="2"/>
      <c r="JG46" s="2"/>
      <c r="JH46" s="2"/>
      <c r="JI46" s="2"/>
      <c r="JJ46" s="2"/>
      <c r="JK46" s="2"/>
    </row>
    <row r="47" spans="1:271" x14ac:dyDescent="0.25">
      <c r="A47" t="s">
        <v>40</v>
      </c>
      <c r="B47" s="7" t="s">
        <v>5</v>
      </c>
      <c r="C47" s="11" t="s">
        <v>36</v>
      </c>
      <c r="D47" s="65">
        <v>53.977677999999997</v>
      </c>
      <c r="E47" s="65">
        <v>-0.66125400000000001</v>
      </c>
      <c r="F47" s="9">
        <v>40688</v>
      </c>
      <c r="G47" s="8">
        <v>1</v>
      </c>
      <c r="H47" s="7">
        <v>4</v>
      </c>
      <c r="I47" s="6">
        <v>3</v>
      </c>
      <c r="J47" s="6">
        <v>1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  <c r="GQ47" s="2"/>
      <c r="GR47" s="2"/>
      <c r="GS47" s="2"/>
      <c r="GT47" s="2"/>
      <c r="GU47" s="2"/>
      <c r="GV47" s="2"/>
      <c r="GW47" s="2"/>
      <c r="GX47" s="2"/>
      <c r="GY47" s="2"/>
      <c r="GZ47" s="2"/>
      <c r="HA47" s="2"/>
      <c r="HB47" s="2"/>
      <c r="HC47" s="2"/>
      <c r="HD47" s="2"/>
      <c r="HE47" s="2"/>
      <c r="HF47" s="2"/>
      <c r="HG47" s="2"/>
      <c r="HH47" s="2"/>
      <c r="HI47" s="2"/>
      <c r="HJ47" s="2"/>
      <c r="HK47" s="2"/>
      <c r="HL47" s="2"/>
      <c r="HM47" s="2"/>
      <c r="HN47" s="2"/>
      <c r="HO47" s="2"/>
      <c r="HP47" s="2"/>
      <c r="HQ47" s="2"/>
      <c r="HR47" s="2"/>
      <c r="HS47" s="2"/>
      <c r="HT47" s="2"/>
      <c r="HU47" s="2"/>
      <c r="HV47" s="2"/>
      <c r="HW47" s="2"/>
      <c r="HX47" s="2"/>
      <c r="HY47" s="2"/>
      <c r="HZ47" s="2"/>
      <c r="IA47" s="2"/>
      <c r="IB47" s="2"/>
      <c r="IC47" s="2"/>
      <c r="ID47" s="2"/>
      <c r="IE47" s="2"/>
      <c r="IF47" s="2"/>
      <c r="IG47" s="2"/>
      <c r="IH47" s="2"/>
      <c r="II47" s="2"/>
      <c r="IJ47" s="2"/>
      <c r="IK47" s="2"/>
      <c r="IL47" s="2"/>
      <c r="IM47" s="2"/>
      <c r="IN47" s="2"/>
      <c r="IO47" s="2"/>
      <c r="IP47" s="2"/>
      <c r="IQ47" s="2"/>
      <c r="IR47" s="2"/>
      <c r="IS47" s="2"/>
      <c r="IT47" s="2"/>
      <c r="IU47" s="2"/>
      <c r="IV47" s="2"/>
      <c r="IW47" s="2"/>
      <c r="IX47" s="2"/>
      <c r="IY47" s="2"/>
      <c r="IZ47" s="2"/>
      <c r="JA47" s="2"/>
      <c r="JB47" s="2"/>
      <c r="JC47" s="2"/>
      <c r="JD47" s="2"/>
      <c r="JE47" s="2"/>
      <c r="JF47" s="2"/>
      <c r="JG47" s="2"/>
      <c r="JH47" s="2"/>
      <c r="JI47" s="2"/>
      <c r="JJ47" s="2"/>
      <c r="JK47" s="2"/>
    </row>
    <row r="48" spans="1:271" x14ac:dyDescent="0.25">
      <c r="A48" t="s">
        <v>40</v>
      </c>
      <c r="B48" s="7" t="s">
        <v>5</v>
      </c>
      <c r="C48" s="11" t="s">
        <v>36</v>
      </c>
      <c r="D48" s="65">
        <v>53.977677999999997</v>
      </c>
      <c r="E48" s="65">
        <v>-0.66125400000000001</v>
      </c>
      <c r="F48" s="9">
        <v>40688</v>
      </c>
      <c r="G48" s="8">
        <v>1</v>
      </c>
      <c r="H48" s="7">
        <v>5</v>
      </c>
      <c r="I48" s="6">
        <v>1</v>
      </c>
      <c r="J48" s="6">
        <v>4</v>
      </c>
      <c r="K48" s="6"/>
      <c r="L48" s="6"/>
      <c r="M48" s="6"/>
      <c r="N48" s="6">
        <v>2</v>
      </c>
      <c r="O48" s="6"/>
      <c r="P48" s="6">
        <v>2</v>
      </c>
      <c r="Q48" s="10"/>
      <c r="R48" s="6"/>
      <c r="S48" s="6"/>
      <c r="T48" s="6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  <c r="GQ48" s="2"/>
      <c r="GR48" s="2"/>
      <c r="GS48" s="2"/>
      <c r="GT48" s="2"/>
      <c r="GU48" s="2"/>
      <c r="GV48" s="2"/>
      <c r="GW48" s="2"/>
      <c r="GX48" s="2"/>
      <c r="GY48" s="2"/>
      <c r="GZ48" s="2"/>
      <c r="HA48" s="2"/>
      <c r="HB48" s="2"/>
      <c r="HC48" s="2"/>
      <c r="HD48" s="2"/>
      <c r="HE48" s="2"/>
      <c r="HF48" s="2"/>
      <c r="HG48" s="2"/>
      <c r="HH48" s="2"/>
      <c r="HI48" s="2"/>
      <c r="HJ48" s="2"/>
      <c r="HK48" s="2"/>
      <c r="HL48" s="2"/>
      <c r="HM48" s="2"/>
      <c r="HN48" s="2"/>
      <c r="HO48" s="2"/>
      <c r="HP48" s="2"/>
      <c r="HQ48" s="2"/>
      <c r="HR48" s="2"/>
      <c r="HS48" s="2"/>
      <c r="HT48" s="2"/>
      <c r="HU48" s="2"/>
      <c r="HV48" s="2"/>
      <c r="HW48" s="2"/>
      <c r="HX48" s="2"/>
      <c r="HY48" s="2"/>
      <c r="HZ48" s="2"/>
      <c r="IA48" s="2"/>
      <c r="IB48" s="2"/>
      <c r="IC48" s="2"/>
      <c r="ID48" s="2"/>
      <c r="IE48" s="2"/>
      <c r="IF48" s="2"/>
      <c r="IG48" s="2"/>
      <c r="IH48" s="2"/>
      <c r="II48" s="2"/>
      <c r="IJ48" s="2"/>
      <c r="IK48" s="2"/>
      <c r="IL48" s="2"/>
      <c r="IM48" s="2"/>
      <c r="IN48" s="2"/>
      <c r="IO48" s="2"/>
      <c r="IP48" s="2"/>
      <c r="IQ48" s="2"/>
      <c r="IR48" s="2"/>
      <c r="IS48" s="2"/>
      <c r="IT48" s="2"/>
      <c r="IU48" s="2"/>
      <c r="IV48" s="2"/>
      <c r="IW48" s="2"/>
      <c r="IX48" s="2"/>
      <c r="IY48" s="2"/>
      <c r="IZ48" s="2"/>
      <c r="JA48" s="2"/>
      <c r="JB48" s="2"/>
      <c r="JC48" s="2"/>
      <c r="JD48" s="2"/>
      <c r="JE48" s="2"/>
      <c r="JF48" s="2"/>
      <c r="JG48" s="2"/>
      <c r="JH48" s="2"/>
      <c r="JI48" s="2"/>
      <c r="JJ48" s="2"/>
      <c r="JK48" s="2"/>
    </row>
    <row r="49" spans="1:271" x14ac:dyDescent="0.25">
      <c r="A49" t="s">
        <v>40</v>
      </c>
      <c r="B49" s="7" t="s">
        <v>5</v>
      </c>
      <c r="C49" s="11" t="s">
        <v>36</v>
      </c>
      <c r="D49" s="65">
        <v>53.977677999999997</v>
      </c>
      <c r="E49" s="65">
        <v>-0.66125400000000001</v>
      </c>
      <c r="F49" s="9">
        <v>40688</v>
      </c>
      <c r="G49" s="8">
        <v>1</v>
      </c>
      <c r="H49" s="7">
        <v>6</v>
      </c>
      <c r="I49" s="6">
        <v>2</v>
      </c>
      <c r="J49" s="6"/>
      <c r="K49" s="6"/>
      <c r="L49" s="6"/>
      <c r="M49" s="6"/>
      <c r="N49" s="6">
        <v>3</v>
      </c>
      <c r="O49" s="6"/>
      <c r="P49" s="6"/>
      <c r="Q49" s="6"/>
      <c r="R49" s="6"/>
      <c r="S49" s="6"/>
      <c r="T49" s="6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  <c r="GQ49" s="2"/>
      <c r="GR49" s="2"/>
      <c r="GS49" s="2"/>
      <c r="GT49" s="2"/>
      <c r="GU49" s="2"/>
      <c r="GV49" s="2"/>
      <c r="GW49" s="2"/>
      <c r="GX49" s="2"/>
      <c r="GY49" s="2"/>
      <c r="GZ49" s="2"/>
      <c r="HA49" s="2"/>
      <c r="HB49" s="2"/>
      <c r="HC49" s="2"/>
      <c r="HD49" s="2"/>
      <c r="HE49" s="2"/>
      <c r="HF49" s="2"/>
      <c r="HG49" s="2"/>
      <c r="HH49" s="2"/>
      <c r="HI49" s="2"/>
      <c r="HJ49" s="2"/>
      <c r="HK49" s="2"/>
      <c r="HL49" s="2"/>
      <c r="HM49" s="2"/>
      <c r="HN49" s="2"/>
      <c r="HO49" s="2"/>
      <c r="HP49" s="2"/>
      <c r="HQ49" s="2"/>
      <c r="HR49" s="2"/>
      <c r="HS49" s="2"/>
      <c r="HT49" s="2"/>
      <c r="HU49" s="2"/>
      <c r="HV49" s="2"/>
      <c r="HW49" s="2"/>
      <c r="HX49" s="2"/>
      <c r="HY49" s="2"/>
      <c r="HZ49" s="2"/>
      <c r="IA49" s="2"/>
      <c r="IB49" s="2"/>
      <c r="IC49" s="2"/>
      <c r="ID49" s="2"/>
      <c r="IE49" s="2"/>
      <c r="IF49" s="2"/>
      <c r="IG49" s="2"/>
      <c r="IH49" s="2"/>
      <c r="II49" s="2"/>
      <c r="IJ49" s="2"/>
      <c r="IK49" s="2"/>
      <c r="IL49" s="2"/>
      <c r="IM49" s="2"/>
      <c r="IN49" s="2"/>
      <c r="IO49" s="2"/>
      <c r="IP49" s="2"/>
      <c r="IQ49" s="2"/>
      <c r="IR49" s="2"/>
      <c r="IS49" s="2"/>
      <c r="IT49" s="2"/>
      <c r="IU49" s="2"/>
      <c r="IV49" s="2"/>
      <c r="IW49" s="2"/>
      <c r="IX49" s="2"/>
      <c r="IY49" s="2"/>
      <c r="IZ49" s="2"/>
      <c r="JA49" s="2"/>
      <c r="JB49" s="2"/>
      <c r="JC49" s="2"/>
      <c r="JD49" s="2"/>
      <c r="JE49" s="2"/>
      <c r="JF49" s="2"/>
      <c r="JG49" s="2"/>
      <c r="JH49" s="2"/>
      <c r="JI49" s="2"/>
      <c r="JJ49" s="2"/>
      <c r="JK49" s="2"/>
    </row>
    <row r="50" spans="1:271" s="1" customFormat="1" x14ac:dyDescent="0.25">
      <c r="A50" s="1" t="s">
        <v>40</v>
      </c>
      <c r="B50" s="29" t="s">
        <v>5</v>
      </c>
      <c r="C50" s="24" t="s">
        <v>32</v>
      </c>
      <c r="D50" s="65">
        <v>53.897404999999999</v>
      </c>
      <c r="E50" s="65">
        <v>-1.125796</v>
      </c>
      <c r="F50" s="25">
        <v>40688</v>
      </c>
      <c r="G50" s="26">
        <v>2</v>
      </c>
      <c r="H50" s="27">
        <v>1</v>
      </c>
      <c r="I50" s="5">
        <v>3</v>
      </c>
      <c r="J50" s="5">
        <v>6</v>
      </c>
      <c r="K50" s="5"/>
      <c r="L50" s="5"/>
      <c r="M50" s="5"/>
      <c r="N50" s="5">
        <v>2</v>
      </c>
      <c r="O50" s="5"/>
      <c r="P50" s="5">
        <v>2</v>
      </c>
      <c r="Q50" s="28"/>
      <c r="R50" s="5"/>
      <c r="S50" s="5"/>
      <c r="T50" s="5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  <c r="GQ50" s="2"/>
      <c r="GR50" s="2"/>
      <c r="GS50" s="2"/>
      <c r="GT50" s="2"/>
      <c r="GU50" s="2"/>
      <c r="GV50" s="2"/>
      <c r="GW50" s="2"/>
      <c r="GX50" s="2"/>
      <c r="GY50" s="2"/>
      <c r="GZ50" s="2"/>
      <c r="HA50" s="2"/>
      <c r="HB50" s="2"/>
      <c r="HC50" s="2"/>
      <c r="HD50" s="2"/>
      <c r="HE50" s="2"/>
      <c r="HF50" s="2"/>
      <c r="HG50" s="2"/>
      <c r="HH50" s="2"/>
      <c r="HI50" s="2"/>
      <c r="HJ50" s="2"/>
      <c r="HK50" s="2"/>
      <c r="HL50" s="2"/>
      <c r="HM50" s="2"/>
      <c r="HN50" s="2"/>
      <c r="HO50" s="2"/>
      <c r="HP50" s="2"/>
      <c r="HQ50" s="2"/>
      <c r="HR50" s="2"/>
      <c r="HS50" s="2"/>
      <c r="HT50" s="2"/>
      <c r="HU50" s="2"/>
      <c r="HV50" s="2"/>
      <c r="HW50" s="2"/>
      <c r="HX50" s="2"/>
      <c r="HY50" s="2"/>
      <c r="HZ50" s="2"/>
      <c r="IA50" s="2"/>
      <c r="IB50" s="2"/>
      <c r="IC50" s="2"/>
      <c r="ID50" s="2"/>
      <c r="IE50" s="2"/>
      <c r="IF50" s="2"/>
      <c r="IG50" s="2"/>
      <c r="IH50" s="2"/>
      <c r="II50" s="2"/>
      <c r="IJ50" s="2"/>
      <c r="IK50" s="2"/>
      <c r="IL50" s="2"/>
      <c r="IM50" s="2"/>
      <c r="IN50" s="2"/>
      <c r="IO50" s="2"/>
      <c r="IP50" s="2"/>
      <c r="IQ50" s="2"/>
      <c r="IR50" s="2"/>
      <c r="IS50" s="2"/>
      <c r="IT50" s="2"/>
      <c r="IU50" s="2"/>
      <c r="IV50" s="2"/>
      <c r="IW50" s="2"/>
      <c r="IX50" s="2"/>
      <c r="IY50" s="2"/>
      <c r="IZ50" s="2"/>
      <c r="JA50" s="2"/>
      <c r="JB50" s="2"/>
      <c r="JC50" s="2"/>
      <c r="JD50" s="2"/>
      <c r="JE50" s="2"/>
      <c r="JF50" s="2"/>
      <c r="JG50" s="2"/>
      <c r="JH50" s="2"/>
      <c r="JI50" s="2"/>
      <c r="JJ50" s="2"/>
      <c r="JK50" s="2"/>
    </row>
    <row r="51" spans="1:271" x14ac:dyDescent="0.25">
      <c r="A51" t="s">
        <v>40</v>
      </c>
      <c r="B51" s="7" t="s">
        <v>5</v>
      </c>
      <c r="C51" s="11" t="s">
        <v>32</v>
      </c>
      <c r="D51" s="65">
        <v>53.897404999999999</v>
      </c>
      <c r="E51" s="65">
        <v>-1.125796</v>
      </c>
      <c r="F51" s="9">
        <v>40688</v>
      </c>
      <c r="G51" s="8">
        <v>2</v>
      </c>
      <c r="H51" s="12">
        <v>2</v>
      </c>
      <c r="I51" s="6"/>
      <c r="J51" s="6">
        <v>3</v>
      </c>
      <c r="K51" s="6"/>
      <c r="L51" s="6"/>
      <c r="M51" s="6"/>
      <c r="N51" s="6">
        <v>2</v>
      </c>
      <c r="O51" s="6"/>
      <c r="P51" s="6"/>
      <c r="Q51" s="6"/>
      <c r="R51" s="6"/>
      <c r="S51" s="6"/>
      <c r="T51" s="6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  <c r="GQ51" s="2"/>
      <c r="GR51" s="2"/>
      <c r="GS51" s="2"/>
      <c r="GT51" s="2"/>
      <c r="GU51" s="2"/>
      <c r="GV51" s="2"/>
      <c r="GW51" s="2"/>
      <c r="GX51" s="2"/>
      <c r="GY51" s="2"/>
      <c r="GZ51" s="2"/>
      <c r="HA51" s="2"/>
      <c r="HB51" s="2"/>
      <c r="HC51" s="2"/>
      <c r="HD51" s="2"/>
      <c r="HE51" s="2"/>
      <c r="HF51" s="2"/>
      <c r="HG51" s="2"/>
      <c r="HH51" s="2"/>
      <c r="HI51" s="2"/>
      <c r="HJ51" s="2"/>
      <c r="HK51" s="2"/>
      <c r="HL51" s="2"/>
      <c r="HM51" s="2"/>
      <c r="HN51" s="2"/>
      <c r="HO51" s="2"/>
      <c r="HP51" s="2"/>
      <c r="HQ51" s="2"/>
      <c r="HR51" s="2"/>
      <c r="HS51" s="2"/>
      <c r="HT51" s="2"/>
      <c r="HU51" s="2"/>
      <c r="HV51" s="2"/>
      <c r="HW51" s="2"/>
      <c r="HX51" s="2"/>
      <c r="HY51" s="2"/>
      <c r="HZ51" s="2"/>
      <c r="IA51" s="2"/>
      <c r="IB51" s="2"/>
      <c r="IC51" s="2"/>
      <c r="ID51" s="2"/>
      <c r="IE51" s="2"/>
      <c r="IF51" s="2"/>
      <c r="IG51" s="2"/>
      <c r="IH51" s="2"/>
      <c r="II51" s="2"/>
      <c r="IJ51" s="2"/>
      <c r="IK51" s="2"/>
      <c r="IL51" s="2"/>
      <c r="IM51" s="2"/>
      <c r="IN51" s="2"/>
      <c r="IO51" s="2"/>
      <c r="IP51" s="2"/>
      <c r="IQ51" s="2"/>
      <c r="IR51" s="2"/>
      <c r="IS51" s="2"/>
      <c r="IT51" s="2"/>
      <c r="IU51" s="2"/>
      <c r="IV51" s="2"/>
      <c r="IW51" s="2"/>
      <c r="IX51" s="2"/>
      <c r="IY51" s="2"/>
      <c r="IZ51" s="2"/>
      <c r="JA51" s="2"/>
      <c r="JB51" s="2"/>
      <c r="JC51" s="2"/>
      <c r="JD51" s="2"/>
      <c r="JE51" s="2"/>
      <c r="JF51" s="2"/>
      <c r="JG51" s="2"/>
      <c r="JH51" s="2"/>
      <c r="JI51" s="2"/>
      <c r="JJ51" s="2"/>
      <c r="JK51" s="2"/>
    </row>
    <row r="52" spans="1:271" x14ac:dyDescent="0.25">
      <c r="A52" t="s">
        <v>40</v>
      </c>
      <c r="B52" s="7" t="s">
        <v>5</v>
      </c>
      <c r="C52" s="11" t="s">
        <v>32</v>
      </c>
      <c r="D52" s="65">
        <v>53.897404999999999</v>
      </c>
      <c r="E52" s="65">
        <v>-1.125796</v>
      </c>
      <c r="F52" s="9">
        <v>40688</v>
      </c>
      <c r="G52" s="8">
        <v>2</v>
      </c>
      <c r="H52" s="12">
        <v>3</v>
      </c>
      <c r="I52" s="6"/>
      <c r="J52" s="6">
        <v>1</v>
      </c>
      <c r="K52" s="6"/>
      <c r="L52" s="6">
        <v>1</v>
      </c>
      <c r="M52" s="6"/>
      <c r="N52" s="6">
        <v>1</v>
      </c>
      <c r="O52" s="6"/>
      <c r="P52" s="6"/>
      <c r="Q52" s="10"/>
      <c r="R52" s="6"/>
      <c r="S52" s="6"/>
      <c r="T52" s="6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  <c r="GQ52" s="2"/>
      <c r="GR52" s="2"/>
      <c r="GS52" s="2"/>
      <c r="GT52" s="2"/>
      <c r="GU52" s="2"/>
      <c r="GV52" s="2"/>
      <c r="GW52" s="2"/>
      <c r="GX52" s="2"/>
      <c r="GY52" s="2"/>
      <c r="GZ52" s="2"/>
      <c r="HA52" s="2"/>
      <c r="HB52" s="2"/>
      <c r="HC52" s="2"/>
      <c r="HD52" s="2"/>
      <c r="HE52" s="2"/>
      <c r="HF52" s="2"/>
      <c r="HG52" s="2"/>
      <c r="HH52" s="2"/>
      <c r="HI52" s="2"/>
      <c r="HJ52" s="2"/>
      <c r="HK52" s="2"/>
      <c r="HL52" s="2"/>
      <c r="HM52" s="2"/>
      <c r="HN52" s="2"/>
      <c r="HO52" s="2"/>
      <c r="HP52" s="2"/>
      <c r="HQ52" s="2"/>
      <c r="HR52" s="2"/>
      <c r="HS52" s="2"/>
      <c r="HT52" s="2"/>
      <c r="HU52" s="2"/>
      <c r="HV52" s="2"/>
      <c r="HW52" s="2"/>
      <c r="HX52" s="2"/>
      <c r="HY52" s="2"/>
      <c r="HZ52" s="2"/>
      <c r="IA52" s="2"/>
      <c r="IB52" s="2"/>
      <c r="IC52" s="2"/>
      <c r="ID52" s="2"/>
      <c r="IE52" s="2"/>
      <c r="IF52" s="2"/>
      <c r="IG52" s="2"/>
      <c r="IH52" s="2"/>
      <c r="II52" s="2"/>
      <c r="IJ52" s="2"/>
      <c r="IK52" s="2"/>
      <c r="IL52" s="2"/>
      <c r="IM52" s="2"/>
      <c r="IN52" s="2"/>
      <c r="IO52" s="2"/>
      <c r="IP52" s="2"/>
      <c r="IQ52" s="2"/>
      <c r="IR52" s="2"/>
      <c r="IS52" s="2"/>
      <c r="IT52" s="2"/>
      <c r="IU52" s="2"/>
      <c r="IV52" s="2"/>
      <c r="IW52" s="2"/>
      <c r="IX52" s="2"/>
      <c r="IY52" s="2"/>
      <c r="IZ52" s="2"/>
      <c r="JA52" s="2"/>
      <c r="JB52" s="2"/>
      <c r="JC52" s="2"/>
      <c r="JD52" s="2"/>
      <c r="JE52" s="2"/>
      <c r="JF52" s="2"/>
      <c r="JG52" s="2"/>
      <c r="JH52" s="2"/>
      <c r="JI52" s="2"/>
      <c r="JJ52" s="2"/>
      <c r="JK52" s="2"/>
    </row>
    <row r="53" spans="1:271" x14ac:dyDescent="0.25">
      <c r="A53" t="s">
        <v>40</v>
      </c>
      <c r="B53" s="7" t="s">
        <v>5</v>
      </c>
      <c r="C53" s="11" t="s">
        <v>32</v>
      </c>
      <c r="D53" s="65">
        <v>53.897404999999999</v>
      </c>
      <c r="E53" s="65">
        <v>-1.125796</v>
      </c>
      <c r="F53" s="9">
        <v>40688</v>
      </c>
      <c r="G53" s="8">
        <v>2</v>
      </c>
      <c r="H53" s="12">
        <v>4</v>
      </c>
      <c r="I53" s="6"/>
      <c r="J53" s="6">
        <v>1</v>
      </c>
      <c r="K53" s="6"/>
      <c r="L53" s="6"/>
      <c r="M53" s="6"/>
      <c r="N53" s="6"/>
      <c r="O53" s="6"/>
      <c r="P53" s="6"/>
      <c r="Q53" s="6"/>
      <c r="R53" s="6"/>
      <c r="S53" s="6"/>
      <c r="T53" s="6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  <c r="GQ53" s="2"/>
      <c r="GR53" s="2"/>
      <c r="GS53" s="2"/>
      <c r="GT53" s="2"/>
      <c r="GU53" s="2"/>
      <c r="GV53" s="2"/>
      <c r="GW53" s="2"/>
      <c r="GX53" s="2"/>
      <c r="GY53" s="2"/>
      <c r="GZ53" s="2"/>
      <c r="HA53" s="2"/>
      <c r="HB53" s="2"/>
      <c r="HC53" s="2"/>
      <c r="HD53" s="2"/>
      <c r="HE53" s="2"/>
      <c r="HF53" s="2"/>
      <c r="HG53" s="2"/>
      <c r="HH53" s="2"/>
      <c r="HI53" s="2"/>
      <c r="HJ53" s="2"/>
      <c r="HK53" s="2"/>
      <c r="HL53" s="2"/>
      <c r="HM53" s="2"/>
      <c r="HN53" s="2"/>
      <c r="HO53" s="2"/>
      <c r="HP53" s="2"/>
      <c r="HQ53" s="2"/>
      <c r="HR53" s="2"/>
      <c r="HS53" s="2"/>
      <c r="HT53" s="2"/>
      <c r="HU53" s="2"/>
      <c r="HV53" s="2"/>
      <c r="HW53" s="2"/>
      <c r="HX53" s="2"/>
      <c r="HY53" s="2"/>
      <c r="HZ53" s="2"/>
      <c r="IA53" s="2"/>
      <c r="IB53" s="2"/>
      <c r="IC53" s="2"/>
      <c r="ID53" s="2"/>
      <c r="IE53" s="2"/>
      <c r="IF53" s="2"/>
      <c r="IG53" s="2"/>
      <c r="IH53" s="2"/>
      <c r="II53" s="2"/>
      <c r="IJ53" s="2"/>
      <c r="IK53" s="2"/>
      <c r="IL53" s="2"/>
      <c r="IM53" s="2"/>
      <c r="IN53" s="2"/>
      <c r="IO53" s="2"/>
      <c r="IP53" s="2"/>
      <c r="IQ53" s="2"/>
      <c r="IR53" s="2"/>
      <c r="IS53" s="2"/>
      <c r="IT53" s="2"/>
      <c r="IU53" s="2"/>
      <c r="IV53" s="2"/>
      <c r="IW53" s="2"/>
      <c r="IX53" s="2"/>
      <c r="IY53" s="2"/>
      <c r="IZ53" s="2"/>
      <c r="JA53" s="2"/>
      <c r="JB53" s="2"/>
      <c r="JC53" s="2"/>
      <c r="JD53" s="2"/>
      <c r="JE53" s="2"/>
      <c r="JF53" s="2"/>
      <c r="JG53" s="2"/>
      <c r="JH53" s="2"/>
      <c r="JI53" s="2"/>
      <c r="JJ53" s="2"/>
      <c r="JK53" s="2"/>
    </row>
    <row r="54" spans="1:271" x14ac:dyDescent="0.25">
      <c r="A54" t="s">
        <v>40</v>
      </c>
      <c r="B54" s="7" t="s">
        <v>5</v>
      </c>
      <c r="C54" s="11" t="s">
        <v>32</v>
      </c>
      <c r="D54" s="65">
        <v>53.897404999999999</v>
      </c>
      <c r="E54" s="65">
        <v>-1.125796</v>
      </c>
      <c r="F54" s="9">
        <v>40688</v>
      </c>
      <c r="G54" s="8">
        <v>2</v>
      </c>
      <c r="H54" s="12">
        <v>5</v>
      </c>
      <c r="I54" s="6">
        <v>1</v>
      </c>
      <c r="J54" s="6">
        <v>1</v>
      </c>
      <c r="K54" s="6"/>
      <c r="L54" s="6"/>
      <c r="M54" s="6"/>
      <c r="N54" s="6">
        <v>4</v>
      </c>
      <c r="O54" s="6"/>
      <c r="P54" s="6"/>
      <c r="Q54" s="10"/>
      <c r="R54" s="6"/>
      <c r="S54" s="6"/>
      <c r="T54" s="6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  <c r="GQ54" s="2"/>
      <c r="GR54" s="2"/>
      <c r="GS54" s="2"/>
      <c r="GT54" s="2"/>
      <c r="GU54" s="2"/>
      <c r="GV54" s="2"/>
      <c r="GW54" s="2"/>
      <c r="GX54" s="2"/>
      <c r="GY54" s="2"/>
      <c r="GZ54" s="2"/>
      <c r="HA54" s="2"/>
      <c r="HB54" s="2"/>
      <c r="HC54" s="2"/>
      <c r="HD54" s="2"/>
      <c r="HE54" s="2"/>
      <c r="HF54" s="2"/>
      <c r="HG54" s="2"/>
      <c r="HH54" s="2"/>
      <c r="HI54" s="2"/>
      <c r="HJ54" s="2"/>
      <c r="HK54" s="2"/>
      <c r="HL54" s="2"/>
      <c r="HM54" s="2"/>
      <c r="HN54" s="2"/>
      <c r="HO54" s="2"/>
      <c r="HP54" s="2"/>
      <c r="HQ54" s="2"/>
      <c r="HR54" s="2"/>
      <c r="HS54" s="2"/>
      <c r="HT54" s="2"/>
      <c r="HU54" s="2"/>
      <c r="HV54" s="2"/>
      <c r="HW54" s="2"/>
      <c r="HX54" s="2"/>
      <c r="HY54" s="2"/>
      <c r="HZ54" s="2"/>
      <c r="IA54" s="2"/>
      <c r="IB54" s="2"/>
      <c r="IC54" s="2"/>
      <c r="ID54" s="2"/>
      <c r="IE54" s="2"/>
      <c r="IF54" s="2"/>
      <c r="IG54" s="2"/>
      <c r="IH54" s="2"/>
      <c r="II54" s="2"/>
      <c r="IJ54" s="2"/>
      <c r="IK54" s="2"/>
      <c r="IL54" s="2"/>
      <c r="IM54" s="2"/>
      <c r="IN54" s="2"/>
      <c r="IO54" s="2"/>
      <c r="IP54" s="2"/>
      <c r="IQ54" s="2"/>
      <c r="IR54" s="2"/>
      <c r="IS54" s="2"/>
      <c r="IT54" s="2"/>
      <c r="IU54" s="2"/>
      <c r="IV54" s="2"/>
      <c r="IW54" s="2"/>
      <c r="IX54" s="2"/>
      <c r="IY54" s="2"/>
      <c r="IZ54" s="2"/>
      <c r="JA54" s="2"/>
      <c r="JB54" s="2"/>
      <c r="JC54" s="2"/>
      <c r="JD54" s="2"/>
      <c r="JE54" s="2"/>
      <c r="JF54" s="2"/>
      <c r="JG54" s="2"/>
      <c r="JH54" s="2"/>
      <c r="JI54" s="2"/>
      <c r="JJ54" s="2"/>
      <c r="JK54" s="2"/>
    </row>
    <row r="55" spans="1:271" x14ac:dyDescent="0.25">
      <c r="A55" t="s">
        <v>40</v>
      </c>
      <c r="B55" s="7" t="s">
        <v>5</v>
      </c>
      <c r="C55" s="11" t="s">
        <v>32</v>
      </c>
      <c r="D55" s="65">
        <v>53.897404999999999</v>
      </c>
      <c r="E55" s="65">
        <v>-1.125796</v>
      </c>
      <c r="F55" s="9">
        <v>40688</v>
      </c>
      <c r="G55" s="8">
        <v>2</v>
      </c>
      <c r="H55" s="12">
        <v>6</v>
      </c>
      <c r="I55" s="6"/>
      <c r="J55" s="6"/>
      <c r="K55" s="6"/>
      <c r="L55" s="6"/>
      <c r="M55" s="6"/>
      <c r="N55" s="6">
        <v>1</v>
      </c>
      <c r="O55" s="6">
        <v>1</v>
      </c>
      <c r="P55" s="6"/>
      <c r="Q55" s="6"/>
      <c r="R55" s="6"/>
      <c r="S55" s="6"/>
      <c r="T55" s="6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  <c r="GQ55" s="2"/>
      <c r="GR55" s="2"/>
      <c r="GS55" s="2"/>
      <c r="GT55" s="2"/>
      <c r="GU55" s="2"/>
      <c r="GV55" s="2"/>
      <c r="GW55" s="2"/>
      <c r="GX55" s="2"/>
      <c r="GY55" s="2"/>
      <c r="GZ55" s="2"/>
      <c r="HA55" s="2"/>
      <c r="HB55" s="2"/>
      <c r="HC55" s="2"/>
      <c r="HD55" s="2"/>
      <c r="HE55" s="2"/>
      <c r="HF55" s="2"/>
      <c r="HG55" s="2"/>
      <c r="HH55" s="2"/>
      <c r="HI55" s="2"/>
      <c r="HJ55" s="2"/>
      <c r="HK55" s="2"/>
      <c r="HL55" s="2"/>
      <c r="HM55" s="2"/>
      <c r="HN55" s="2"/>
      <c r="HO55" s="2"/>
      <c r="HP55" s="2"/>
      <c r="HQ55" s="2"/>
      <c r="HR55" s="2"/>
      <c r="HS55" s="2"/>
      <c r="HT55" s="2"/>
      <c r="HU55" s="2"/>
      <c r="HV55" s="2"/>
      <c r="HW55" s="2"/>
      <c r="HX55" s="2"/>
      <c r="HY55" s="2"/>
      <c r="HZ55" s="2"/>
      <c r="IA55" s="2"/>
      <c r="IB55" s="2"/>
      <c r="IC55" s="2"/>
      <c r="ID55" s="2"/>
      <c r="IE55" s="2"/>
      <c r="IF55" s="2"/>
      <c r="IG55" s="2"/>
      <c r="IH55" s="2"/>
      <c r="II55" s="2"/>
      <c r="IJ55" s="2"/>
      <c r="IK55" s="2"/>
      <c r="IL55" s="2"/>
      <c r="IM55" s="2"/>
      <c r="IN55" s="2"/>
      <c r="IO55" s="2"/>
      <c r="IP55" s="2"/>
      <c r="IQ55" s="2"/>
      <c r="IR55" s="2"/>
      <c r="IS55" s="2"/>
      <c r="IT55" s="2"/>
      <c r="IU55" s="2"/>
      <c r="IV55" s="2"/>
      <c r="IW55" s="2"/>
      <c r="IX55" s="2"/>
      <c r="IY55" s="2"/>
      <c r="IZ55" s="2"/>
      <c r="JA55" s="2"/>
      <c r="JB55" s="2"/>
      <c r="JC55" s="2"/>
      <c r="JD55" s="2"/>
      <c r="JE55" s="2"/>
      <c r="JF55" s="2"/>
      <c r="JG55" s="2"/>
      <c r="JH55" s="2"/>
      <c r="JI55" s="2"/>
      <c r="JJ55" s="2"/>
      <c r="JK55" s="2"/>
    </row>
    <row r="56" spans="1:271" s="1" customFormat="1" x14ac:dyDescent="0.25">
      <c r="A56" s="1" t="s">
        <v>40</v>
      </c>
      <c r="B56" s="29" t="s">
        <v>5</v>
      </c>
      <c r="C56" s="27" t="s">
        <v>29</v>
      </c>
      <c r="D56" s="65">
        <v>54.162213999999999</v>
      </c>
      <c r="E56" s="65">
        <v>-1.2845420000000001</v>
      </c>
      <c r="F56" s="25">
        <v>40690</v>
      </c>
      <c r="G56" s="26">
        <v>2</v>
      </c>
      <c r="H56" s="27">
        <v>1</v>
      </c>
      <c r="I56" s="28"/>
      <c r="J56" s="28">
        <v>2</v>
      </c>
      <c r="K56" s="28"/>
      <c r="L56" s="28"/>
      <c r="M56" s="28"/>
      <c r="N56" s="28"/>
      <c r="O56" s="28"/>
      <c r="P56" s="28">
        <v>10</v>
      </c>
      <c r="Q56" s="28"/>
      <c r="R56" s="5"/>
      <c r="S56" s="5"/>
      <c r="T56" s="28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  <c r="GQ56" s="2"/>
      <c r="GR56" s="2"/>
      <c r="GS56" s="2"/>
      <c r="GT56" s="2"/>
      <c r="GU56" s="2"/>
      <c r="GV56" s="2"/>
      <c r="GW56" s="2"/>
      <c r="GX56" s="2"/>
      <c r="GY56" s="2"/>
      <c r="GZ56" s="2"/>
      <c r="HA56" s="2"/>
      <c r="HB56" s="2"/>
      <c r="HC56" s="2"/>
      <c r="HD56" s="2"/>
      <c r="HE56" s="2"/>
      <c r="HF56" s="2"/>
      <c r="HG56" s="2"/>
      <c r="HH56" s="2"/>
      <c r="HI56" s="2"/>
      <c r="HJ56" s="2"/>
      <c r="HK56" s="2"/>
      <c r="HL56" s="2"/>
      <c r="HM56" s="2"/>
      <c r="HN56" s="2"/>
      <c r="HO56" s="2"/>
      <c r="HP56" s="2"/>
      <c r="HQ56" s="2"/>
      <c r="HR56" s="2"/>
      <c r="HS56" s="2"/>
      <c r="HT56" s="2"/>
      <c r="HU56" s="2"/>
      <c r="HV56" s="2"/>
      <c r="HW56" s="2"/>
      <c r="HX56" s="2"/>
      <c r="HY56" s="2"/>
      <c r="HZ56" s="2"/>
      <c r="IA56" s="2"/>
      <c r="IB56" s="2"/>
      <c r="IC56" s="2"/>
      <c r="ID56" s="2"/>
      <c r="IE56" s="2"/>
      <c r="IF56" s="2"/>
      <c r="IG56" s="2"/>
      <c r="IH56" s="2"/>
      <c r="II56" s="2"/>
      <c r="IJ56" s="2"/>
      <c r="IK56" s="2"/>
      <c r="IL56" s="2"/>
      <c r="IM56" s="2"/>
      <c r="IN56" s="2"/>
      <c r="IO56" s="2"/>
      <c r="IP56" s="2"/>
      <c r="IQ56" s="2"/>
      <c r="IR56" s="2"/>
      <c r="IS56" s="2"/>
      <c r="IT56" s="2"/>
      <c r="IU56" s="2"/>
      <c r="IV56" s="2"/>
      <c r="IW56" s="2"/>
      <c r="IX56" s="2"/>
      <c r="IY56" s="2"/>
      <c r="IZ56" s="2"/>
      <c r="JA56" s="2"/>
      <c r="JB56" s="2"/>
      <c r="JC56" s="2"/>
      <c r="JD56" s="2"/>
      <c r="JE56" s="2"/>
      <c r="JF56" s="2"/>
      <c r="JG56" s="2"/>
      <c r="JH56" s="2"/>
      <c r="JI56" s="2"/>
      <c r="JJ56" s="2"/>
      <c r="JK56" s="2"/>
    </row>
    <row r="57" spans="1:271" x14ac:dyDescent="0.25">
      <c r="A57" t="s">
        <v>40</v>
      </c>
      <c r="B57" s="7" t="s">
        <v>5</v>
      </c>
      <c r="C57" s="12" t="s">
        <v>29</v>
      </c>
      <c r="D57" s="65">
        <v>54.162213999999999</v>
      </c>
      <c r="E57" s="65">
        <v>-1.2845420000000001</v>
      </c>
      <c r="F57" s="9">
        <v>40690</v>
      </c>
      <c r="G57" s="8">
        <v>2</v>
      </c>
      <c r="H57" s="12">
        <v>2</v>
      </c>
      <c r="I57" s="10">
        <v>1</v>
      </c>
      <c r="J57" s="10">
        <v>1</v>
      </c>
      <c r="K57" s="10"/>
      <c r="L57" s="10"/>
      <c r="M57" s="10"/>
      <c r="N57" s="10"/>
      <c r="O57" s="10"/>
      <c r="P57" s="10"/>
      <c r="Q57" s="6"/>
      <c r="R57" s="6"/>
      <c r="S57" s="6"/>
      <c r="T57" s="10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  <c r="GQ57" s="2"/>
      <c r="GR57" s="2"/>
      <c r="GS57" s="2"/>
      <c r="GT57" s="2"/>
      <c r="GU57" s="2"/>
      <c r="GV57" s="2"/>
      <c r="GW57" s="2"/>
      <c r="GX57" s="2"/>
      <c r="GY57" s="2"/>
      <c r="GZ57" s="2"/>
      <c r="HA57" s="2"/>
      <c r="HB57" s="2"/>
      <c r="HC57" s="2"/>
      <c r="HD57" s="2"/>
      <c r="HE57" s="2"/>
      <c r="HF57" s="2"/>
      <c r="HG57" s="2"/>
      <c r="HH57" s="2"/>
      <c r="HI57" s="2"/>
      <c r="HJ57" s="2"/>
      <c r="HK57" s="2"/>
      <c r="HL57" s="2"/>
      <c r="HM57" s="2"/>
      <c r="HN57" s="2"/>
      <c r="HO57" s="2"/>
      <c r="HP57" s="2"/>
      <c r="HQ57" s="2"/>
      <c r="HR57" s="2"/>
      <c r="HS57" s="2"/>
      <c r="HT57" s="2"/>
      <c r="HU57" s="2"/>
      <c r="HV57" s="2"/>
      <c r="HW57" s="2"/>
      <c r="HX57" s="2"/>
      <c r="HY57" s="2"/>
      <c r="HZ57" s="2"/>
      <c r="IA57" s="2"/>
      <c r="IB57" s="2"/>
      <c r="IC57" s="2"/>
      <c r="ID57" s="2"/>
      <c r="IE57" s="2"/>
      <c r="IF57" s="2"/>
      <c r="IG57" s="2"/>
      <c r="IH57" s="2"/>
      <c r="II57" s="2"/>
      <c r="IJ57" s="2"/>
      <c r="IK57" s="2"/>
      <c r="IL57" s="2"/>
      <c r="IM57" s="2"/>
      <c r="IN57" s="2"/>
      <c r="IO57" s="2"/>
      <c r="IP57" s="2"/>
      <c r="IQ57" s="2"/>
      <c r="IR57" s="2"/>
      <c r="IS57" s="2"/>
      <c r="IT57" s="2"/>
      <c r="IU57" s="2"/>
      <c r="IV57" s="2"/>
      <c r="IW57" s="2"/>
      <c r="IX57" s="2"/>
      <c r="IY57" s="2"/>
      <c r="IZ57" s="2"/>
      <c r="JA57" s="2"/>
      <c r="JB57" s="2"/>
      <c r="JC57" s="2"/>
      <c r="JD57" s="2"/>
      <c r="JE57" s="2"/>
      <c r="JF57" s="2"/>
      <c r="JG57" s="2"/>
      <c r="JH57" s="2"/>
      <c r="JI57" s="2"/>
      <c r="JJ57" s="2"/>
      <c r="JK57" s="2"/>
    </row>
    <row r="58" spans="1:271" x14ac:dyDescent="0.25">
      <c r="A58" t="s">
        <v>40</v>
      </c>
      <c r="B58" s="7" t="s">
        <v>5</v>
      </c>
      <c r="C58" s="12" t="s">
        <v>29</v>
      </c>
      <c r="D58" s="65">
        <v>54.162213999999999</v>
      </c>
      <c r="E58" s="65">
        <v>-1.2845420000000001</v>
      </c>
      <c r="F58" s="9">
        <v>40690</v>
      </c>
      <c r="G58" s="8">
        <v>2</v>
      </c>
      <c r="H58" s="12">
        <v>3</v>
      </c>
      <c r="I58" s="10">
        <v>1</v>
      </c>
      <c r="J58" s="10">
        <v>4</v>
      </c>
      <c r="K58" s="10"/>
      <c r="L58" s="10"/>
      <c r="M58" s="10"/>
      <c r="N58" s="10"/>
      <c r="O58" s="10"/>
      <c r="P58" s="10">
        <v>2</v>
      </c>
      <c r="Q58" s="10"/>
      <c r="R58" s="6"/>
      <c r="S58" s="6"/>
      <c r="T58" s="10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</row>
    <row r="59" spans="1:271" x14ac:dyDescent="0.25">
      <c r="A59" t="s">
        <v>40</v>
      </c>
      <c r="B59" s="7" t="s">
        <v>5</v>
      </c>
      <c r="C59" s="12" t="s">
        <v>29</v>
      </c>
      <c r="D59" s="65">
        <v>54.162213999999999</v>
      </c>
      <c r="E59" s="65">
        <v>-1.2845420000000001</v>
      </c>
      <c r="F59" s="9">
        <v>40690</v>
      </c>
      <c r="G59" s="8">
        <v>2</v>
      </c>
      <c r="H59" s="12">
        <v>4</v>
      </c>
      <c r="I59" s="10"/>
      <c r="J59" s="10">
        <v>2</v>
      </c>
      <c r="K59" s="10"/>
      <c r="L59" s="10"/>
      <c r="M59" s="10"/>
      <c r="N59" s="10"/>
      <c r="O59" s="10"/>
      <c r="P59" s="10"/>
      <c r="Q59" s="6"/>
      <c r="R59" s="6"/>
      <c r="S59" s="6"/>
      <c r="T59" s="10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  <c r="GQ59" s="2"/>
      <c r="GR59" s="2"/>
      <c r="GS59" s="2"/>
      <c r="GT59" s="2"/>
      <c r="GU59" s="2"/>
      <c r="GV59" s="2"/>
      <c r="GW59" s="2"/>
      <c r="GX59" s="2"/>
      <c r="GY59" s="2"/>
      <c r="GZ59" s="2"/>
      <c r="HA59" s="2"/>
      <c r="HB59" s="2"/>
      <c r="HC59" s="2"/>
      <c r="HD59" s="2"/>
      <c r="HE59" s="2"/>
      <c r="HF59" s="2"/>
      <c r="HG59" s="2"/>
      <c r="HH59" s="2"/>
      <c r="HI59" s="2"/>
      <c r="HJ59" s="2"/>
      <c r="HK59" s="2"/>
      <c r="HL59" s="2"/>
      <c r="HM59" s="2"/>
      <c r="HN59" s="2"/>
      <c r="HO59" s="2"/>
      <c r="HP59" s="2"/>
      <c r="HQ59" s="2"/>
      <c r="HR59" s="2"/>
      <c r="HS59" s="2"/>
      <c r="HT59" s="2"/>
      <c r="HU59" s="2"/>
      <c r="HV59" s="2"/>
      <c r="HW59" s="2"/>
      <c r="HX59" s="2"/>
      <c r="HY59" s="2"/>
      <c r="HZ59" s="2"/>
      <c r="IA59" s="2"/>
      <c r="IB59" s="2"/>
      <c r="IC59" s="2"/>
      <c r="ID59" s="2"/>
      <c r="IE59" s="2"/>
      <c r="IF59" s="2"/>
      <c r="IG59" s="2"/>
      <c r="IH59" s="2"/>
      <c r="II59" s="2"/>
      <c r="IJ59" s="2"/>
      <c r="IK59" s="2"/>
      <c r="IL59" s="2"/>
      <c r="IM59" s="2"/>
      <c r="IN59" s="2"/>
      <c r="IO59" s="2"/>
      <c r="IP59" s="2"/>
      <c r="IQ59" s="2"/>
      <c r="IR59" s="2"/>
      <c r="IS59" s="2"/>
      <c r="IT59" s="2"/>
      <c r="IU59" s="2"/>
      <c r="IV59" s="2"/>
      <c r="IW59" s="2"/>
      <c r="IX59" s="2"/>
      <c r="IY59" s="2"/>
      <c r="IZ59" s="2"/>
      <c r="JA59" s="2"/>
      <c r="JB59" s="2"/>
      <c r="JC59" s="2"/>
      <c r="JD59" s="2"/>
      <c r="JE59" s="2"/>
      <c r="JF59" s="2"/>
      <c r="JG59" s="2"/>
      <c r="JH59" s="2"/>
      <c r="JI59" s="2"/>
      <c r="JJ59" s="2"/>
      <c r="JK59" s="2"/>
    </row>
    <row r="60" spans="1:271" x14ac:dyDescent="0.25">
      <c r="A60" t="s">
        <v>40</v>
      </c>
      <c r="B60" s="7" t="s">
        <v>5</v>
      </c>
      <c r="C60" s="12" t="s">
        <v>29</v>
      </c>
      <c r="D60" s="65">
        <v>54.162213999999999</v>
      </c>
      <c r="E60" s="65">
        <v>-1.2845420000000001</v>
      </c>
      <c r="F60" s="9">
        <v>40690</v>
      </c>
      <c r="G60" s="8">
        <v>2</v>
      </c>
      <c r="H60" s="12">
        <v>5</v>
      </c>
      <c r="I60" s="10"/>
      <c r="J60" s="10"/>
      <c r="K60" s="10"/>
      <c r="L60" s="10"/>
      <c r="M60" s="10"/>
      <c r="N60" s="10"/>
      <c r="O60" s="10"/>
      <c r="P60" s="10">
        <v>2</v>
      </c>
      <c r="Q60" s="10"/>
      <c r="R60" s="6"/>
      <c r="S60" s="6"/>
      <c r="T60" s="10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  <c r="GQ60" s="2"/>
      <c r="GR60" s="2"/>
      <c r="GS60" s="2"/>
      <c r="GT60" s="2"/>
      <c r="GU60" s="2"/>
      <c r="GV60" s="2"/>
      <c r="GW60" s="2"/>
      <c r="GX60" s="2"/>
      <c r="GY60" s="2"/>
      <c r="GZ60" s="2"/>
      <c r="HA60" s="2"/>
      <c r="HB60" s="2"/>
      <c r="HC60" s="2"/>
      <c r="HD60" s="2"/>
      <c r="HE60" s="2"/>
      <c r="HF60" s="2"/>
      <c r="HG60" s="2"/>
      <c r="HH60" s="2"/>
      <c r="HI60" s="2"/>
      <c r="HJ60" s="2"/>
      <c r="HK60" s="2"/>
      <c r="HL60" s="2"/>
      <c r="HM60" s="2"/>
      <c r="HN60" s="2"/>
      <c r="HO60" s="2"/>
      <c r="HP60" s="2"/>
      <c r="HQ60" s="2"/>
      <c r="HR60" s="2"/>
      <c r="HS60" s="2"/>
      <c r="HT60" s="2"/>
      <c r="HU60" s="2"/>
      <c r="HV60" s="2"/>
      <c r="HW60" s="2"/>
      <c r="HX60" s="2"/>
      <c r="HY60" s="2"/>
      <c r="HZ60" s="2"/>
      <c r="IA60" s="2"/>
      <c r="IB60" s="2"/>
      <c r="IC60" s="2"/>
      <c r="ID60" s="2"/>
      <c r="IE60" s="2"/>
      <c r="IF60" s="2"/>
      <c r="IG60" s="2"/>
      <c r="IH60" s="2"/>
      <c r="II60" s="2"/>
      <c r="IJ60" s="2"/>
      <c r="IK60" s="2"/>
      <c r="IL60" s="2"/>
      <c r="IM60" s="2"/>
      <c r="IN60" s="2"/>
      <c r="IO60" s="2"/>
      <c r="IP60" s="2"/>
      <c r="IQ60" s="2"/>
      <c r="IR60" s="2"/>
      <c r="IS60" s="2"/>
      <c r="IT60" s="2"/>
      <c r="IU60" s="2"/>
      <c r="IV60" s="2"/>
      <c r="IW60" s="2"/>
      <c r="IX60" s="2"/>
      <c r="IY60" s="2"/>
      <c r="IZ60" s="2"/>
      <c r="JA60" s="2"/>
      <c r="JB60" s="2"/>
      <c r="JC60" s="2"/>
      <c r="JD60" s="2"/>
      <c r="JE60" s="2"/>
      <c r="JF60" s="2"/>
      <c r="JG60" s="2"/>
      <c r="JH60" s="2"/>
      <c r="JI60" s="2"/>
      <c r="JJ60" s="2"/>
      <c r="JK60" s="2"/>
    </row>
    <row r="61" spans="1:271" x14ac:dyDescent="0.25">
      <c r="A61" t="s">
        <v>40</v>
      </c>
      <c r="B61" s="7" t="s">
        <v>5</v>
      </c>
      <c r="C61" s="12" t="s">
        <v>29</v>
      </c>
      <c r="D61" s="65">
        <v>54.162213999999999</v>
      </c>
      <c r="E61" s="65">
        <v>-1.2845420000000001</v>
      </c>
      <c r="F61" s="9">
        <v>40690</v>
      </c>
      <c r="G61" s="8">
        <v>2</v>
      </c>
      <c r="H61" s="12">
        <v>6</v>
      </c>
      <c r="I61" s="10"/>
      <c r="J61" s="10">
        <v>1</v>
      </c>
      <c r="K61" s="10"/>
      <c r="L61" s="10"/>
      <c r="M61" s="10"/>
      <c r="N61" s="10"/>
      <c r="O61" s="10"/>
      <c r="P61" s="10">
        <v>2</v>
      </c>
      <c r="Q61" s="6"/>
      <c r="R61" s="6"/>
      <c r="S61" s="6"/>
      <c r="T61" s="10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  <c r="HA61" s="2"/>
      <c r="HB61" s="2"/>
      <c r="HC61" s="2"/>
      <c r="HD61" s="2"/>
      <c r="HE61" s="2"/>
      <c r="HF61" s="2"/>
      <c r="HG61" s="2"/>
      <c r="HH61" s="2"/>
      <c r="HI61" s="2"/>
      <c r="HJ61" s="2"/>
      <c r="HK61" s="2"/>
      <c r="HL61" s="2"/>
      <c r="HM61" s="2"/>
      <c r="HN61" s="2"/>
      <c r="HO61" s="2"/>
      <c r="HP61" s="2"/>
      <c r="HQ61" s="2"/>
      <c r="HR61" s="2"/>
      <c r="HS61" s="2"/>
      <c r="HT61" s="2"/>
      <c r="HU61" s="2"/>
      <c r="HV61" s="2"/>
      <c r="HW61" s="2"/>
      <c r="HX61" s="2"/>
      <c r="HY61" s="2"/>
      <c r="HZ61" s="2"/>
      <c r="IA61" s="2"/>
      <c r="IB61" s="2"/>
      <c r="IC61" s="2"/>
      <c r="ID61" s="2"/>
      <c r="IE61" s="2"/>
      <c r="IF61" s="2"/>
      <c r="IG61" s="2"/>
      <c r="IH61" s="2"/>
      <c r="II61" s="2"/>
      <c r="IJ61" s="2"/>
      <c r="IK61" s="2"/>
      <c r="IL61" s="2"/>
      <c r="IM61" s="2"/>
      <c r="IN61" s="2"/>
      <c r="IO61" s="2"/>
      <c r="IP61" s="2"/>
      <c r="IQ61" s="2"/>
      <c r="IR61" s="2"/>
      <c r="IS61" s="2"/>
      <c r="IT61" s="2"/>
      <c r="IU61" s="2"/>
      <c r="IV61" s="2"/>
      <c r="IW61" s="2"/>
      <c r="IX61" s="2"/>
      <c r="IY61" s="2"/>
      <c r="IZ61" s="2"/>
      <c r="JA61" s="2"/>
      <c r="JB61" s="2"/>
      <c r="JC61" s="2"/>
      <c r="JD61" s="2"/>
      <c r="JE61" s="2"/>
      <c r="JF61" s="2"/>
      <c r="JG61" s="2"/>
      <c r="JH61" s="2"/>
      <c r="JI61" s="2"/>
      <c r="JJ61" s="2"/>
      <c r="JK61" s="2"/>
    </row>
    <row r="62" spans="1:271" s="1" customFormat="1" x14ac:dyDescent="0.25">
      <c r="A62" s="1" t="s">
        <v>40</v>
      </c>
      <c r="B62" s="29" t="s">
        <v>5</v>
      </c>
      <c r="C62" s="24" t="s">
        <v>30</v>
      </c>
      <c r="D62" s="65">
        <v>53.990090000000002</v>
      </c>
      <c r="E62" s="65">
        <v>-1.019979</v>
      </c>
      <c r="F62" s="25">
        <v>40690</v>
      </c>
      <c r="G62" s="26">
        <v>2</v>
      </c>
      <c r="H62" s="27">
        <v>1</v>
      </c>
      <c r="I62" s="28"/>
      <c r="J62" s="28"/>
      <c r="K62" s="28"/>
      <c r="L62" s="28"/>
      <c r="M62" s="28"/>
      <c r="N62" s="28"/>
      <c r="O62" s="28"/>
      <c r="P62" s="28">
        <v>2</v>
      </c>
      <c r="Q62" s="28"/>
      <c r="R62" s="5"/>
      <c r="S62" s="5"/>
      <c r="T62" s="28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  <c r="HA62" s="2"/>
      <c r="HB62" s="2"/>
      <c r="HC62" s="2"/>
      <c r="HD62" s="2"/>
      <c r="HE62" s="2"/>
      <c r="HF62" s="2"/>
      <c r="HG62" s="2"/>
      <c r="HH62" s="2"/>
      <c r="HI62" s="2"/>
      <c r="HJ62" s="2"/>
      <c r="HK62" s="2"/>
      <c r="HL62" s="2"/>
      <c r="HM62" s="2"/>
      <c r="HN62" s="2"/>
      <c r="HO62" s="2"/>
      <c r="HP62" s="2"/>
      <c r="HQ62" s="2"/>
      <c r="HR62" s="2"/>
      <c r="HS62" s="2"/>
      <c r="HT62" s="2"/>
      <c r="HU62" s="2"/>
      <c r="HV62" s="2"/>
      <c r="HW62" s="2"/>
      <c r="HX62" s="2"/>
      <c r="HY62" s="2"/>
      <c r="HZ62" s="2"/>
      <c r="IA62" s="2"/>
      <c r="IB62" s="2"/>
      <c r="IC62" s="2"/>
      <c r="ID62" s="2"/>
      <c r="IE62" s="2"/>
      <c r="IF62" s="2"/>
      <c r="IG62" s="2"/>
      <c r="IH62" s="2"/>
      <c r="II62" s="2"/>
      <c r="IJ62" s="2"/>
      <c r="IK62" s="2"/>
      <c r="IL62" s="2"/>
      <c r="IM62" s="2"/>
      <c r="IN62" s="2"/>
      <c r="IO62" s="2"/>
      <c r="IP62" s="2"/>
      <c r="IQ62" s="2"/>
      <c r="IR62" s="2"/>
      <c r="IS62" s="2"/>
      <c r="IT62" s="2"/>
      <c r="IU62" s="2"/>
      <c r="IV62" s="2"/>
      <c r="IW62" s="2"/>
      <c r="IX62" s="2"/>
      <c r="IY62" s="2"/>
      <c r="IZ62" s="2"/>
      <c r="JA62" s="2"/>
      <c r="JB62" s="2"/>
      <c r="JC62" s="2"/>
      <c r="JD62" s="2"/>
      <c r="JE62" s="2"/>
      <c r="JF62" s="2"/>
      <c r="JG62" s="2"/>
      <c r="JH62" s="2"/>
      <c r="JI62" s="2"/>
      <c r="JJ62" s="2"/>
      <c r="JK62" s="2"/>
    </row>
    <row r="63" spans="1:271" x14ac:dyDescent="0.25">
      <c r="A63" t="s">
        <v>40</v>
      </c>
      <c r="B63" s="7" t="s">
        <v>5</v>
      </c>
      <c r="C63" s="11" t="s">
        <v>30</v>
      </c>
      <c r="D63" s="65">
        <v>53.990090000000002</v>
      </c>
      <c r="E63" s="65">
        <v>-1.019979</v>
      </c>
      <c r="F63" s="9">
        <v>40690</v>
      </c>
      <c r="G63" s="8">
        <v>2</v>
      </c>
      <c r="H63" s="12">
        <v>2</v>
      </c>
      <c r="I63" s="10">
        <v>6</v>
      </c>
      <c r="J63" s="10"/>
      <c r="K63" s="10"/>
      <c r="L63" s="10"/>
      <c r="M63" s="10"/>
      <c r="N63" s="10">
        <v>3</v>
      </c>
      <c r="O63" s="10"/>
      <c r="P63" s="10"/>
      <c r="Q63" s="6"/>
      <c r="R63" s="6"/>
      <c r="S63" s="6"/>
      <c r="T63" s="10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  <c r="HA63" s="2"/>
      <c r="HB63" s="2"/>
      <c r="HC63" s="2"/>
      <c r="HD63" s="2"/>
      <c r="HE63" s="2"/>
      <c r="HF63" s="2"/>
      <c r="HG63" s="2"/>
      <c r="HH63" s="2"/>
      <c r="HI63" s="2"/>
      <c r="HJ63" s="2"/>
      <c r="HK63" s="2"/>
      <c r="HL63" s="2"/>
      <c r="HM63" s="2"/>
      <c r="HN63" s="2"/>
      <c r="HO63" s="2"/>
      <c r="HP63" s="2"/>
      <c r="HQ63" s="2"/>
      <c r="HR63" s="2"/>
      <c r="HS63" s="2"/>
      <c r="HT63" s="2"/>
      <c r="HU63" s="2"/>
      <c r="HV63" s="2"/>
      <c r="HW63" s="2"/>
      <c r="HX63" s="2"/>
      <c r="HY63" s="2"/>
      <c r="HZ63" s="2"/>
      <c r="IA63" s="2"/>
      <c r="IB63" s="2"/>
      <c r="IC63" s="2"/>
      <c r="ID63" s="2"/>
      <c r="IE63" s="2"/>
      <c r="IF63" s="2"/>
      <c r="IG63" s="2"/>
      <c r="IH63" s="2"/>
      <c r="II63" s="2"/>
      <c r="IJ63" s="2"/>
      <c r="IK63" s="2"/>
      <c r="IL63" s="2"/>
      <c r="IM63" s="2"/>
      <c r="IN63" s="2"/>
      <c r="IO63" s="2"/>
      <c r="IP63" s="2"/>
      <c r="IQ63" s="2"/>
      <c r="IR63" s="2"/>
      <c r="IS63" s="2"/>
      <c r="IT63" s="2"/>
      <c r="IU63" s="2"/>
      <c r="IV63" s="2"/>
      <c r="IW63" s="2"/>
      <c r="IX63" s="2"/>
      <c r="IY63" s="2"/>
      <c r="IZ63" s="2"/>
      <c r="JA63" s="2"/>
      <c r="JB63" s="2"/>
      <c r="JC63" s="2"/>
      <c r="JD63" s="2"/>
      <c r="JE63" s="2"/>
      <c r="JF63" s="2"/>
      <c r="JG63" s="2"/>
      <c r="JH63" s="2"/>
      <c r="JI63" s="2"/>
      <c r="JJ63" s="2"/>
      <c r="JK63" s="2"/>
    </row>
    <row r="64" spans="1:271" x14ac:dyDescent="0.25">
      <c r="A64" t="s">
        <v>40</v>
      </c>
      <c r="B64" s="7" t="s">
        <v>5</v>
      </c>
      <c r="C64" s="11" t="s">
        <v>30</v>
      </c>
      <c r="D64" s="65">
        <v>53.990090000000002</v>
      </c>
      <c r="E64" s="65">
        <v>-1.019979</v>
      </c>
      <c r="F64" s="9">
        <v>40690</v>
      </c>
      <c r="G64" s="8">
        <v>2</v>
      </c>
      <c r="H64" s="12">
        <v>3</v>
      </c>
      <c r="I64" s="10">
        <v>5</v>
      </c>
      <c r="J64" s="10">
        <v>2</v>
      </c>
      <c r="K64" s="10"/>
      <c r="L64" s="10"/>
      <c r="M64" s="10"/>
      <c r="N64" s="10">
        <v>3</v>
      </c>
      <c r="O64" s="10"/>
      <c r="P64" s="10"/>
      <c r="Q64" s="10"/>
      <c r="R64" s="6"/>
      <c r="S64" s="6"/>
      <c r="T64" s="10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  <c r="HA64" s="2"/>
      <c r="HB64" s="2"/>
      <c r="HC64" s="2"/>
      <c r="HD64" s="2"/>
      <c r="HE64" s="2"/>
      <c r="HF64" s="2"/>
      <c r="HG64" s="2"/>
      <c r="HH64" s="2"/>
      <c r="HI64" s="2"/>
      <c r="HJ64" s="2"/>
      <c r="HK64" s="2"/>
      <c r="HL64" s="2"/>
      <c r="HM64" s="2"/>
      <c r="HN64" s="2"/>
      <c r="HO64" s="2"/>
      <c r="HP64" s="2"/>
      <c r="HQ64" s="2"/>
      <c r="HR64" s="2"/>
      <c r="HS64" s="2"/>
      <c r="HT64" s="2"/>
      <c r="HU64" s="2"/>
      <c r="HV64" s="2"/>
      <c r="HW64" s="2"/>
      <c r="HX64" s="2"/>
      <c r="HY64" s="2"/>
      <c r="HZ64" s="2"/>
      <c r="IA64" s="2"/>
      <c r="IB64" s="2"/>
      <c r="IC64" s="2"/>
      <c r="ID64" s="2"/>
      <c r="IE64" s="2"/>
      <c r="IF64" s="2"/>
      <c r="IG64" s="2"/>
      <c r="IH64" s="2"/>
      <c r="II64" s="2"/>
      <c r="IJ64" s="2"/>
      <c r="IK64" s="2"/>
      <c r="IL64" s="2"/>
      <c r="IM64" s="2"/>
      <c r="IN64" s="2"/>
      <c r="IO64" s="2"/>
      <c r="IP64" s="2"/>
      <c r="IQ64" s="2"/>
      <c r="IR64" s="2"/>
      <c r="IS64" s="2"/>
      <c r="IT64" s="2"/>
      <c r="IU64" s="2"/>
      <c r="IV64" s="2"/>
      <c r="IW64" s="2"/>
      <c r="IX64" s="2"/>
      <c r="IY64" s="2"/>
      <c r="IZ64" s="2"/>
      <c r="JA64" s="2"/>
      <c r="JB64" s="2"/>
      <c r="JC64" s="2"/>
      <c r="JD64" s="2"/>
      <c r="JE64" s="2"/>
      <c r="JF64" s="2"/>
      <c r="JG64" s="2"/>
      <c r="JH64" s="2"/>
      <c r="JI64" s="2"/>
      <c r="JJ64" s="2"/>
      <c r="JK64" s="2"/>
    </row>
    <row r="65" spans="1:271" x14ac:dyDescent="0.25">
      <c r="A65" t="s">
        <v>40</v>
      </c>
      <c r="B65" s="7" t="s">
        <v>5</v>
      </c>
      <c r="C65" s="11" t="s">
        <v>30</v>
      </c>
      <c r="D65" s="65">
        <v>53.990090000000002</v>
      </c>
      <c r="E65" s="65">
        <v>-1.019979</v>
      </c>
      <c r="F65" s="9">
        <v>40690</v>
      </c>
      <c r="G65" s="8">
        <v>2</v>
      </c>
      <c r="H65" s="12">
        <v>4</v>
      </c>
      <c r="I65" s="10">
        <v>4</v>
      </c>
      <c r="J65" s="10">
        <v>1</v>
      </c>
      <c r="K65" s="10"/>
      <c r="L65" s="10"/>
      <c r="M65" s="10"/>
      <c r="N65" s="10">
        <v>1</v>
      </c>
      <c r="O65" s="10"/>
      <c r="P65" s="10">
        <v>1</v>
      </c>
      <c r="Q65" s="6"/>
      <c r="R65" s="6"/>
      <c r="S65" s="6"/>
      <c r="T65" s="10">
        <v>1</v>
      </c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  <c r="HA65" s="2"/>
      <c r="HB65" s="2"/>
      <c r="HC65" s="2"/>
      <c r="HD65" s="2"/>
      <c r="HE65" s="2"/>
      <c r="HF65" s="2"/>
      <c r="HG65" s="2"/>
      <c r="HH65" s="2"/>
      <c r="HI65" s="2"/>
      <c r="HJ65" s="2"/>
      <c r="HK65" s="2"/>
      <c r="HL65" s="2"/>
      <c r="HM65" s="2"/>
      <c r="HN65" s="2"/>
      <c r="HO65" s="2"/>
      <c r="HP65" s="2"/>
      <c r="HQ65" s="2"/>
      <c r="HR65" s="2"/>
      <c r="HS65" s="2"/>
      <c r="HT65" s="2"/>
      <c r="HU65" s="2"/>
      <c r="HV65" s="2"/>
      <c r="HW65" s="2"/>
      <c r="HX65" s="2"/>
      <c r="HY65" s="2"/>
      <c r="HZ65" s="2"/>
      <c r="IA65" s="2"/>
      <c r="IB65" s="2"/>
      <c r="IC65" s="2"/>
      <c r="ID65" s="2"/>
      <c r="IE65" s="2"/>
      <c r="IF65" s="2"/>
      <c r="IG65" s="2"/>
      <c r="IH65" s="2"/>
      <c r="II65" s="2"/>
      <c r="IJ65" s="2"/>
      <c r="IK65" s="2"/>
      <c r="IL65" s="2"/>
      <c r="IM65" s="2"/>
      <c r="IN65" s="2"/>
      <c r="IO65" s="2"/>
      <c r="IP65" s="2"/>
      <c r="IQ65" s="2"/>
      <c r="IR65" s="2"/>
      <c r="IS65" s="2"/>
      <c r="IT65" s="2"/>
      <c r="IU65" s="2"/>
      <c r="IV65" s="2"/>
      <c r="IW65" s="2"/>
      <c r="IX65" s="2"/>
      <c r="IY65" s="2"/>
      <c r="IZ65" s="2"/>
      <c r="JA65" s="2"/>
      <c r="JB65" s="2"/>
      <c r="JC65" s="2"/>
      <c r="JD65" s="2"/>
      <c r="JE65" s="2"/>
      <c r="JF65" s="2"/>
      <c r="JG65" s="2"/>
      <c r="JH65" s="2"/>
      <c r="JI65" s="2"/>
      <c r="JJ65" s="2"/>
      <c r="JK65" s="2"/>
    </row>
    <row r="66" spans="1:271" x14ac:dyDescent="0.25">
      <c r="A66" t="s">
        <v>40</v>
      </c>
      <c r="B66" s="7" t="s">
        <v>5</v>
      </c>
      <c r="C66" s="11" t="s">
        <v>30</v>
      </c>
      <c r="D66" s="65">
        <v>53.990090000000002</v>
      </c>
      <c r="E66" s="65">
        <v>-1.019979</v>
      </c>
      <c r="F66" s="9">
        <v>40690</v>
      </c>
      <c r="G66" s="8">
        <v>2</v>
      </c>
      <c r="H66" s="12">
        <v>5</v>
      </c>
      <c r="I66" s="10">
        <v>2</v>
      </c>
      <c r="J66" s="10">
        <v>1</v>
      </c>
      <c r="K66" s="10"/>
      <c r="L66" s="10">
        <v>1</v>
      </c>
      <c r="M66" s="10"/>
      <c r="N66" s="10">
        <v>6</v>
      </c>
      <c r="O66" s="10"/>
      <c r="P66" s="10"/>
      <c r="Q66" s="10"/>
      <c r="R66" s="6"/>
      <c r="S66" s="6"/>
      <c r="T66" s="10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  <c r="HA66" s="2"/>
      <c r="HB66" s="2"/>
      <c r="HC66" s="2"/>
      <c r="HD66" s="2"/>
      <c r="HE66" s="2"/>
      <c r="HF66" s="2"/>
      <c r="HG66" s="2"/>
      <c r="HH66" s="2"/>
      <c r="HI66" s="2"/>
      <c r="HJ66" s="2"/>
      <c r="HK66" s="2"/>
      <c r="HL66" s="2"/>
      <c r="HM66" s="2"/>
      <c r="HN66" s="2"/>
      <c r="HO66" s="2"/>
      <c r="HP66" s="2"/>
      <c r="HQ66" s="2"/>
      <c r="HR66" s="2"/>
      <c r="HS66" s="2"/>
      <c r="HT66" s="2"/>
      <c r="HU66" s="2"/>
      <c r="HV66" s="2"/>
      <c r="HW66" s="2"/>
      <c r="HX66" s="2"/>
      <c r="HY66" s="2"/>
      <c r="HZ66" s="2"/>
      <c r="IA66" s="2"/>
      <c r="IB66" s="2"/>
      <c r="IC66" s="2"/>
      <c r="ID66" s="2"/>
      <c r="IE66" s="2"/>
      <c r="IF66" s="2"/>
      <c r="IG66" s="2"/>
      <c r="IH66" s="2"/>
      <c r="II66" s="2"/>
      <c r="IJ66" s="2"/>
      <c r="IK66" s="2"/>
      <c r="IL66" s="2"/>
      <c r="IM66" s="2"/>
      <c r="IN66" s="2"/>
      <c r="IO66" s="2"/>
      <c r="IP66" s="2"/>
      <c r="IQ66" s="2"/>
      <c r="IR66" s="2"/>
      <c r="IS66" s="2"/>
      <c r="IT66" s="2"/>
      <c r="IU66" s="2"/>
      <c r="IV66" s="2"/>
      <c r="IW66" s="2"/>
      <c r="IX66" s="2"/>
      <c r="IY66" s="2"/>
      <c r="IZ66" s="2"/>
      <c r="JA66" s="2"/>
      <c r="JB66" s="2"/>
      <c r="JC66" s="2"/>
      <c r="JD66" s="2"/>
      <c r="JE66" s="2"/>
      <c r="JF66" s="2"/>
      <c r="JG66" s="2"/>
      <c r="JH66" s="2"/>
      <c r="JI66" s="2"/>
      <c r="JJ66" s="2"/>
      <c r="JK66" s="2"/>
    </row>
    <row r="67" spans="1:271" x14ac:dyDescent="0.25">
      <c r="A67" t="s">
        <v>40</v>
      </c>
      <c r="B67" s="7" t="s">
        <v>5</v>
      </c>
      <c r="C67" s="11" t="s">
        <v>30</v>
      </c>
      <c r="D67" s="65">
        <v>53.990090000000002</v>
      </c>
      <c r="E67" s="65">
        <v>-1.019979</v>
      </c>
      <c r="F67" s="9">
        <v>40690</v>
      </c>
      <c r="G67" s="8">
        <v>2</v>
      </c>
      <c r="H67" s="12">
        <v>6</v>
      </c>
      <c r="I67" s="10">
        <v>1</v>
      </c>
      <c r="J67" s="10"/>
      <c r="K67" s="10"/>
      <c r="L67" s="10">
        <v>1</v>
      </c>
      <c r="M67" s="10"/>
      <c r="N67" s="10">
        <v>5</v>
      </c>
      <c r="O67" s="10"/>
      <c r="P67" s="10">
        <v>1</v>
      </c>
      <c r="Q67" s="6"/>
      <c r="R67" s="6"/>
      <c r="S67" s="6"/>
      <c r="T67" s="10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  <c r="FW67" s="2"/>
      <c r="FX67" s="2"/>
      <c r="FY67" s="2"/>
      <c r="FZ67" s="2"/>
      <c r="GA67" s="2"/>
      <c r="GB67" s="2"/>
      <c r="GC67" s="2"/>
      <c r="GD67" s="2"/>
      <c r="GE67" s="2"/>
      <c r="GF67" s="2"/>
      <c r="GG67" s="2"/>
      <c r="GH67" s="2"/>
      <c r="GI67" s="2"/>
      <c r="GJ67" s="2"/>
      <c r="GK67" s="2"/>
      <c r="GL67" s="2"/>
      <c r="GM67" s="2"/>
      <c r="GN67" s="2"/>
      <c r="GO67" s="2"/>
      <c r="GP67" s="2"/>
      <c r="GQ67" s="2"/>
      <c r="GR67" s="2"/>
      <c r="GS67" s="2"/>
      <c r="GT67" s="2"/>
      <c r="GU67" s="2"/>
      <c r="GV67" s="2"/>
      <c r="GW67" s="2"/>
      <c r="GX67" s="2"/>
      <c r="GY67" s="2"/>
      <c r="GZ67" s="2"/>
      <c r="HA67" s="2"/>
      <c r="HB67" s="2"/>
      <c r="HC67" s="2"/>
      <c r="HD67" s="2"/>
      <c r="HE67" s="2"/>
      <c r="HF67" s="2"/>
      <c r="HG67" s="2"/>
      <c r="HH67" s="2"/>
      <c r="HI67" s="2"/>
      <c r="HJ67" s="2"/>
      <c r="HK67" s="2"/>
      <c r="HL67" s="2"/>
      <c r="HM67" s="2"/>
      <c r="HN67" s="2"/>
      <c r="HO67" s="2"/>
      <c r="HP67" s="2"/>
      <c r="HQ67" s="2"/>
      <c r="HR67" s="2"/>
      <c r="HS67" s="2"/>
      <c r="HT67" s="2"/>
      <c r="HU67" s="2"/>
      <c r="HV67" s="2"/>
      <c r="HW67" s="2"/>
      <c r="HX67" s="2"/>
      <c r="HY67" s="2"/>
      <c r="HZ67" s="2"/>
      <c r="IA67" s="2"/>
      <c r="IB67" s="2"/>
      <c r="IC67" s="2"/>
      <c r="ID67" s="2"/>
      <c r="IE67" s="2"/>
      <c r="IF67" s="2"/>
      <c r="IG67" s="2"/>
      <c r="IH67" s="2"/>
      <c r="II67" s="2"/>
      <c r="IJ67" s="2"/>
      <c r="IK67" s="2"/>
      <c r="IL67" s="2"/>
      <c r="IM67" s="2"/>
      <c r="IN67" s="2"/>
      <c r="IO67" s="2"/>
      <c r="IP67" s="2"/>
      <c r="IQ67" s="2"/>
      <c r="IR67" s="2"/>
      <c r="IS67" s="2"/>
      <c r="IT67" s="2"/>
      <c r="IU67" s="2"/>
      <c r="IV67" s="2"/>
      <c r="IW67" s="2"/>
      <c r="IX67" s="2"/>
      <c r="IY67" s="2"/>
      <c r="IZ67" s="2"/>
      <c r="JA67" s="2"/>
      <c r="JB67" s="2"/>
      <c r="JC67" s="2"/>
      <c r="JD67" s="2"/>
      <c r="JE67" s="2"/>
      <c r="JF67" s="2"/>
      <c r="JG67" s="2"/>
      <c r="JH67" s="2"/>
      <c r="JI67" s="2"/>
      <c r="JJ67" s="2"/>
      <c r="JK67" s="2"/>
    </row>
    <row r="68" spans="1:271" s="1" customFormat="1" x14ac:dyDescent="0.25">
      <c r="A68" s="1" t="s">
        <v>40</v>
      </c>
      <c r="B68" s="29" t="s">
        <v>5</v>
      </c>
      <c r="C68" s="27" t="s">
        <v>37</v>
      </c>
      <c r="D68" s="65">
        <v>53.749153</v>
      </c>
      <c r="E68" s="65">
        <v>-1.492442</v>
      </c>
      <c r="F68" s="25">
        <v>40694</v>
      </c>
      <c r="G68" s="26">
        <v>2</v>
      </c>
      <c r="H68" s="27">
        <v>1</v>
      </c>
      <c r="I68" s="28">
        <v>15</v>
      </c>
      <c r="J68" s="28">
        <v>2</v>
      </c>
      <c r="K68" s="28"/>
      <c r="L68" s="28"/>
      <c r="M68" s="28"/>
      <c r="N68" s="28"/>
      <c r="O68" s="28"/>
      <c r="P68" s="28"/>
      <c r="Q68" s="28"/>
      <c r="R68" s="5"/>
      <c r="S68" s="5"/>
      <c r="T68" s="28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  <c r="FW68" s="2"/>
      <c r="FX68" s="2"/>
      <c r="FY68" s="2"/>
      <c r="FZ68" s="2"/>
      <c r="GA68" s="2"/>
      <c r="GB68" s="2"/>
      <c r="GC68" s="2"/>
      <c r="GD68" s="2"/>
      <c r="GE68" s="2"/>
      <c r="GF68" s="2"/>
      <c r="GG68" s="2"/>
      <c r="GH68" s="2"/>
      <c r="GI68" s="2"/>
      <c r="GJ68" s="2"/>
      <c r="GK68" s="2"/>
      <c r="GL68" s="2"/>
      <c r="GM68" s="2"/>
      <c r="GN68" s="2"/>
      <c r="GO68" s="2"/>
      <c r="GP68" s="2"/>
      <c r="GQ68" s="2"/>
      <c r="GR68" s="2"/>
      <c r="GS68" s="2"/>
      <c r="GT68" s="2"/>
      <c r="GU68" s="2"/>
      <c r="GV68" s="2"/>
      <c r="GW68" s="2"/>
      <c r="GX68" s="2"/>
      <c r="GY68" s="2"/>
      <c r="GZ68" s="2"/>
      <c r="HA68" s="2"/>
      <c r="HB68" s="2"/>
      <c r="HC68" s="2"/>
      <c r="HD68" s="2"/>
      <c r="HE68" s="2"/>
      <c r="HF68" s="2"/>
      <c r="HG68" s="2"/>
      <c r="HH68" s="2"/>
      <c r="HI68" s="2"/>
      <c r="HJ68" s="2"/>
      <c r="HK68" s="2"/>
      <c r="HL68" s="2"/>
      <c r="HM68" s="2"/>
      <c r="HN68" s="2"/>
      <c r="HO68" s="2"/>
      <c r="HP68" s="2"/>
      <c r="HQ68" s="2"/>
      <c r="HR68" s="2"/>
      <c r="HS68" s="2"/>
      <c r="HT68" s="2"/>
      <c r="HU68" s="2"/>
      <c r="HV68" s="2"/>
      <c r="HW68" s="2"/>
      <c r="HX68" s="2"/>
      <c r="HY68" s="2"/>
      <c r="HZ68" s="2"/>
      <c r="IA68" s="2"/>
      <c r="IB68" s="2"/>
      <c r="IC68" s="2"/>
      <c r="ID68" s="2"/>
      <c r="IE68" s="2"/>
      <c r="IF68" s="2"/>
      <c r="IG68" s="2"/>
      <c r="IH68" s="2"/>
      <c r="II68" s="2"/>
      <c r="IJ68" s="2"/>
      <c r="IK68" s="2"/>
      <c r="IL68" s="2"/>
      <c r="IM68" s="2"/>
      <c r="IN68" s="2"/>
      <c r="IO68" s="2"/>
      <c r="IP68" s="2"/>
      <c r="IQ68" s="2"/>
      <c r="IR68" s="2"/>
      <c r="IS68" s="2"/>
      <c r="IT68" s="2"/>
      <c r="IU68" s="2"/>
      <c r="IV68" s="2"/>
      <c r="IW68" s="2"/>
      <c r="IX68" s="2"/>
      <c r="IY68" s="2"/>
      <c r="IZ68" s="2"/>
      <c r="JA68" s="2"/>
      <c r="JB68" s="2"/>
      <c r="JC68" s="2"/>
      <c r="JD68" s="2"/>
      <c r="JE68" s="2"/>
      <c r="JF68" s="2"/>
      <c r="JG68" s="2"/>
      <c r="JH68" s="2"/>
      <c r="JI68" s="2"/>
      <c r="JJ68" s="2"/>
      <c r="JK68" s="2"/>
    </row>
    <row r="69" spans="1:271" x14ac:dyDescent="0.25">
      <c r="A69" t="s">
        <v>40</v>
      </c>
      <c r="B69" s="7" t="s">
        <v>5</v>
      </c>
      <c r="C69" s="12" t="s">
        <v>37</v>
      </c>
      <c r="D69" s="65">
        <v>53.749153</v>
      </c>
      <c r="E69" s="65">
        <v>-1.492442</v>
      </c>
      <c r="F69" s="9">
        <v>40694</v>
      </c>
      <c r="G69" s="8">
        <v>2</v>
      </c>
      <c r="H69" s="12">
        <v>2</v>
      </c>
      <c r="I69" s="10">
        <v>22</v>
      </c>
      <c r="J69" s="10">
        <v>2</v>
      </c>
      <c r="K69" s="10"/>
      <c r="L69" s="10"/>
      <c r="M69" s="10"/>
      <c r="N69" s="10">
        <v>2</v>
      </c>
      <c r="O69" s="10"/>
      <c r="P69" s="10"/>
      <c r="Q69" s="6"/>
      <c r="R69" s="6"/>
      <c r="S69" s="6"/>
      <c r="T69" s="10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  <c r="FW69" s="2"/>
      <c r="FX69" s="2"/>
      <c r="FY69" s="2"/>
      <c r="FZ69" s="2"/>
      <c r="GA69" s="2"/>
      <c r="GB69" s="2"/>
      <c r="GC69" s="2"/>
      <c r="GD69" s="2"/>
      <c r="GE69" s="2"/>
      <c r="GF69" s="2"/>
      <c r="GG69" s="2"/>
      <c r="GH69" s="2"/>
      <c r="GI69" s="2"/>
      <c r="GJ69" s="2"/>
      <c r="GK69" s="2"/>
      <c r="GL69" s="2"/>
      <c r="GM69" s="2"/>
      <c r="GN69" s="2"/>
      <c r="GO69" s="2"/>
      <c r="GP69" s="2"/>
      <c r="GQ69" s="2"/>
      <c r="GR69" s="2"/>
      <c r="GS69" s="2"/>
      <c r="GT69" s="2"/>
      <c r="GU69" s="2"/>
      <c r="GV69" s="2"/>
      <c r="GW69" s="2"/>
      <c r="GX69" s="2"/>
      <c r="GY69" s="2"/>
      <c r="GZ69" s="2"/>
      <c r="HA69" s="2"/>
      <c r="HB69" s="2"/>
      <c r="HC69" s="2"/>
      <c r="HD69" s="2"/>
      <c r="HE69" s="2"/>
      <c r="HF69" s="2"/>
      <c r="HG69" s="2"/>
      <c r="HH69" s="2"/>
      <c r="HI69" s="2"/>
      <c r="HJ69" s="2"/>
      <c r="HK69" s="2"/>
      <c r="HL69" s="2"/>
      <c r="HM69" s="2"/>
      <c r="HN69" s="2"/>
      <c r="HO69" s="2"/>
      <c r="HP69" s="2"/>
      <c r="HQ69" s="2"/>
      <c r="HR69" s="2"/>
      <c r="HS69" s="2"/>
      <c r="HT69" s="2"/>
      <c r="HU69" s="2"/>
      <c r="HV69" s="2"/>
      <c r="HW69" s="2"/>
      <c r="HX69" s="2"/>
      <c r="HY69" s="2"/>
      <c r="HZ69" s="2"/>
      <c r="IA69" s="2"/>
      <c r="IB69" s="2"/>
      <c r="IC69" s="2"/>
      <c r="ID69" s="2"/>
      <c r="IE69" s="2"/>
      <c r="IF69" s="2"/>
      <c r="IG69" s="2"/>
      <c r="IH69" s="2"/>
      <c r="II69" s="2"/>
      <c r="IJ69" s="2"/>
      <c r="IK69" s="2"/>
      <c r="IL69" s="2"/>
      <c r="IM69" s="2"/>
      <c r="IN69" s="2"/>
      <c r="IO69" s="2"/>
      <c r="IP69" s="2"/>
      <c r="IQ69" s="2"/>
      <c r="IR69" s="2"/>
      <c r="IS69" s="2"/>
      <c r="IT69" s="2"/>
      <c r="IU69" s="2"/>
      <c r="IV69" s="2"/>
      <c r="IW69" s="2"/>
      <c r="IX69" s="2"/>
      <c r="IY69" s="2"/>
      <c r="IZ69" s="2"/>
      <c r="JA69" s="2"/>
      <c r="JB69" s="2"/>
      <c r="JC69" s="2"/>
      <c r="JD69" s="2"/>
      <c r="JE69" s="2"/>
      <c r="JF69" s="2"/>
      <c r="JG69" s="2"/>
      <c r="JH69" s="2"/>
      <c r="JI69" s="2"/>
      <c r="JJ69" s="2"/>
      <c r="JK69" s="2"/>
    </row>
    <row r="70" spans="1:271" x14ac:dyDescent="0.25">
      <c r="A70" t="s">
        <v>40</v>
      </c>
      <c r="B70" s="7" t="s">
        <v>5</v>
      </c>
      <c r="C70" s="12" t="s">
        <v>37</v>
      </c>
      <c r="D70" s="65">
        <v>53.749153</v>
      </c>
      <c r="E70" s="65">
        <v>-1.492442</v>
      </c>
      <c r="F70" s="9">
        <v>40694</v>
      </c>
      <c r="G70" s="8">
        <v>2</v>
      </c>
      <c r="H70" s="12">
        <v>3</v>
      </c>
      <c r="I70" s="10">
        <v>30</v>
      </c>
      <c r="J70" s="10">
        <v>1</v>
      </c>
      <c r="K70" s="10"/>
      <c r="L70" s="10"/>
      <c r="M70" s="10"/>
      <c r="N70" s="10"/>
      <c r="O70" s="10">
        <v>1</v>
      </c>
      <c r="P70" s="10"/>
      <c r="Q70" s="10"/>
      <c r="R70" s="6"/>
      <c r="S70" s="6"/>
      <c r="T70" s="10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  <c r="FW70" s="2"/>
      <c r="FX70" s="2"/>
      <c r="FY70" s="2"/>
      <c r="FZ70" s="2"/>
      <c r="GA70" s="2"/>
      <c r="GB70" s="2"/>
      <c r="GC70" s="2"/>
      <c r="GD70" s="2"/>
      <c r="GE70" s="2"/>
      <c r="GF70" s="2"/>
      <c r="GG70" s="2"/>
      <c r="GH70" s="2"/>
      <c r="GI70" s="2"/>
      <c r="GJ70" s="2"/>
      <c r="GK70" s="2"/>
      <c r="GL70" s="2"/>
      <c r="GM70" s="2"/>
      <c r="GN70" s="2"/>
      <c r="GO70" s="2"/>
      <c r="GP70" s="2"/>
      <c r="GQ70" s="2"/>
      <c r="GR70" s="2"/>
      <c r="GS70" s="2"/>
      <c r="GT70" s="2"/>
      <c r="GU70" s="2"/>
      <c r="GV70" s="2"/>
      <c r="GW70" s="2"/>
      <c r="GX70" s="2"/>
      <c r="GY70" s="2"/>
      <c r="GZ70" s="2"/>
      <c r="HA70" s="2"/>
      <c r="HB70" s="2"/>
      <c r="HC70" s="2"/>
      <c r="HD70" s="2"/>
      <c r="HE70" s="2"/>
      <c r="HF70" s="2"/>
      <c r="HG70" s="2"/>
      <c r="HH70" s="2"/>
      <c r="HI70" s="2"/>
      <c r="HJ70" s="2"/>
      <c r="HK70" s="2"/>
      <c r="HL70" s="2"/>
      <c r="HM70" s="2"/>
      <c r="HN70" s="2"/>
      <c r="HO70" s="2"/>
      <c r="HP70" s="2"/>
      <c r="HQ70" s="2"/>
      <c r="HR70" s="2"/>
      <c r="HS70" s="2"/>
      <c r="HT70" s="2"/>
      <c r="HU70" s="2"/>
      <c r="HV70" s="2"/>
      <c r="HW70" s="2"/>
      <c r="HX70" s="2"/>
      <c r="HY70" s="2"/>
      <c r="HZ70" s="2"/>
      <c r="IA70" s="2"/>
      <c r="IB70" s="2"/>
      <c r="IC70" s="2"/>
      <c r="ID70" s="2"/>
      <c r="IE70" s="2"/>
      <c r="IF70" s="2"/>
      <c r="IG70" s="2"/>
      <c r="IH70" s="2"/>
      <c r="II70" s="2"/>
      <c r="IJ70" s="2"/>
      <c r="IK70" s="2"/>
      <c r="IL70" s="2"/>
      <c r="IM70" s="2"/>
      <c r="IN70" s="2"/>
      <c r="IO70" s="2"/>
      <c r="IP70" s="2"/>
      <c r="IQ70" s="2"/>
      <c r="IR70" s="2"/>
      <c r="IS70" s="2"/>
      <c r="IT70" s="2"/>
      <c r="IU70" s="2"/>
      <c r="IV70" s="2"/>
      <c r="IW70" s="2"/>
      <c r="IX70" s="2"/>
      <c r="IY70" s="2"/>
      <c r="IZ70" s="2"/>
      <c r="JA70" s="2"/>
      <c r="JB70" s="2"/>
      <c r="JC70" s="2"/>
      <c r="JD70" s="2"/>
      <c r="JE70" s="2"/>
      <c r="JF70" s="2"/>
      <c r="JG70" s="2"/>
      <c r="JH70" s="2"/>
      <c r="JI70" s="2"/>
      <c r="JJ70" s="2"/>
      <c r="JK70" s="2"/>
    </row>
    <row r="71" spans="1:271" x14ac:dyDescent="0.25">
      <c r="A71" t="s">
        <v>40</v>
      </c>
      <c r="B71" s="7" t="s">
        <v>5</v>
      </c>
      <c r="C71" s="12" t="s">
        <v>37</v>
      </c>
      <c r="D71" s="65">
        <v>53.749153</v>
      </c>
      <c r="E71" s="65">
        <v>-1.492442</v>
      </c>
      <c r="F71" s="9">
        <v>40694</v>
      </c>
      <c r="G71" s="8">
        <v>2</v>
      </c>
      <c r="H71" s="12">
        <v>4</v>
      </c>
      <c r="I71" s="10">
        <v>20</v>
      </c>
      <c r="J71" s="10">
        <v>4</v>
      </c>
      <c r="K71" s="10"/>
      <c r="L71" s="10"/>
      <c r="M71" s="10"/>
      <c r="N71" s="10"/>
      <c r="O71" s="10"/>
      <c r="P71" s="10"/>
      <c r="Q71" s="6"/>
      <c r="R71" s="6"/>
      <c r="S71" s="6"/>
      <c r="T71" s="10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  <c r="FW71" s="2"/>
      <c r="FX71" s="2"/>
      <c r="FY71" s="2"/>
      <c r="FZ71" s="2"/>
      <c r="GA71" s="2"/>
      <c r="GB71" s="2"/>
      <c r="GC71" s="2"/>
      <c r="GD71" s="2"/>
      <c r="GE71" s="2"/>
      <c r="GF71" s="2"/>
      <c r="GG71" s="2"/>
      <c r="GH71" s="2"/>
      <c r="GI71" s="2"/>
      <c r="GJ71" s="2"/>
      <c r="GK71" s="2"/>
      <c r="GL71" s="2"/>
      <c r="GM71" s="2"/>
      <c r="GN71" s="2"/>
      <c r="GO71" s="2"/>
      <c r="GP71" s="2"/>
      <c r="GQ71" s="2"/>
      <c r="GR71" s="2"/>
      <c r="GS71" s="2"/>
      <c r="GT71" s="2"/>
      <c r="GU71" s="2"/>
      <c r="GV71" s="2"/>
      <c r="GW71" s="2"/>
      <c r="GX71" s="2"/>
      <c r="GY71" s="2"/>
      <c r="GZ71" s="2"/>
      <c r="HA71" s="2"/>
      <c r="HB71" s="2"/>
      <c r="HC71" s="2"/>
      <c r="HD71" s="2"/>
      <c r="HE71" s="2"/>
      <c r="HF71" s="2"/>
      <c r="HG71" s="2"/>
      <c r="HH71" s="2"/>
      <c r="HI71" s="2"/>
      <c r="HJ71" s="2"/>
      <c r="HK71" s="2"/>
      <c r="HL71" s="2"/>
      <c r="HM71" s="2"/>
      <c r="HN71" s="2"/>
      <c r="HO71" s="2"/>
      <c r="HP71" s="2"/>
      <c r="HQ71" s="2"/>
      <c r="HR71" s="2"/>
      <c r="HS71" s="2"/>
      <c r="HT71" s="2"/>
      <c r="HU71" s="2"/>
      <c r="HV71" s="2"/>
      <c r="HW71" s="2"/>
      <c r="HX71" s="2"/>
      <c r="HY71" s="2"/>
      <c r="HZ71" s="2"/>
      <c r="IA71" s="2"/>
      <c r="IB71" s="2"/>
      <c r="IC71" s="2"/>
      <c r="ID71" s="2"/>
      <c r="IE71" s="2"/>
      <c r="IF71" s="2"/>
      <c r="IG71" s="2"/>
      <c r="IH71" s="2"/>
      <c r="II71" s="2"/>
      <c r="IJ71" s="2"/>
      <c r="IK71" s="2"/>
      <c r="IL71" s="2"/>
      <c r="IM71" s="2"/>
      <c r="IN71" s="2"/>
      <c r="IO71" s="2"/>
      <c r="IP71" s="2"/>
      <c r="IQ71" s="2"/>
      <c r="IR71" s="2"/>
      <c r="IS71" s="2"/>
      <c r="IT71" s="2"/>
      <c r="IU71" s="2"/>
      <c r="IV71" s="2"/>
      <c r="IW71" s="2"/>
      <c r="IX71" s="2"/>
      <c r="IY71" s="2"/>
      <c r="IZ71" s="2"/>
      <c r="JA71" s="2"/>
      <c r="JB71" s="2"/>
      <c r="JC71" s="2"/>
      <c r="JD71" s="2"/>
      <c r="JE71" s="2"/>
      <c r="JF71" s="2"/>
      <c r="JG71" s="2"/>
      <c r="JH71" s="2"/>
      <c r="JI71" s="2"/>
      <c r="JJ71" s="2"/>
      <c r="JK71" s="2"/>
    </row>
    <row r="72" spans="1:271" x14ac:dyDescent="0.25">
      <c r="A72" t="s">
        <v>40</v>
      </c>
      <c r="B72" s="7" t="s">
        <v>5</v>
      </c>
      <c r="C72" s="12" t="s">
        <v>37</v>
      </c>
      <c r="D72" s="65">
        <v>53.749153</v>
      </c>
      <c r="E72" s="65">
        <v>-1.492442</v>
      </c>
      <c r="F72" s="9">
        <v>40694</v>
      </c>
      <c r="G72" s="8">
        <v>2</v>
      </c>
      <c r="H72" s="12">
        <v>5</v>
      </c>
      <c r="I72" s="10">
        <v>30</v>
      </c>
      <c r="J72" s="10">
        <v>1</v>
      </c>
      <c r="K72" s="10"/>
      <c r="L72" s="10"/>
      <c r="M72" s="10"/>
      <c r="N72" s="10"/>
      <c r="O72" s="10"/>
      <c r="P72" s="10"/>
      <c r="Q72" s="10"/>
      <c r="R72" s="6"/>
      <c r="S72" s="6"/>
      <c r="T72" s="10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  <c r="GP72" s="2"/>
      <c r="GQ72" s="2"/>
      <c r="GR72" s="2"/>
      <c r="GS72" s="2"/>
      <c r="GT72" s="2"/>
      <c r="GU72" s="2"/>
      <c r="GV72" s="2"/>
      <c r="GW72" s="2"/>
      <c r="GX72" s="2"/>
      <c r="GY72" s="2"/>
      <c r="GZ72" s="2"/>
      <c r="HA72" s="2"/>
      <c r="HB72" s="2"/>
      <c r="HC72" s="2"/>
      <c r="HD72" s="2"/>
      <c r="HE72" s="2"/>
      <c r="HF72" s="2"/>
      <c r="HG72" s="2"/>
      <c r="HH72" s="2"/>
      <c r="HI72" s="2"/>
      <c r="HJ72" s="2"/>
      <c r="HK72" s="2"/>
      <c r="HL72" s="2"/>
      <c r="HM72" s="2"/>
      <c r="HN72" s="2"/>
      <c r="HO72" s="2"/>
      <c r="HP72" s="2"/>
      <c r="HQ72" s="2"/>
      <c r="HR72" s="2"/>
      <c r="HS72" s="2"/>
      <c r="HT72" s="2"/>
      <c r="HU72" s="2"/>
      <c r="HV72" s="2"/>
      <c r="HW72" s="2"/>
      <c r="HX72" s="2"/>
      <c r="HY72" s="2"/>
      <c r="HZ72" s="2"/>
      <c r="IA72" s="2"/>
      <c r="IB72" s="2"/>
      <c r="IC72" s="2"/>
      <c r="ID72" s="2"/>
      <c r="IE72" s="2"/>
      <c r="IF72" s="2"/>
      <c r="IG72" s="2"/>
      <c r="IH72" s="2"/>
      <c r="II72" s="2"/>
      <c r="IJ72" s="2"/>
      <c r="IK72" s="2"/>
      <c r="IL72" s="2"/>
      <c r="IM72" s="2"/>
      <c r="IN72" s="2"/>
      <c r="IO72" s="2"/>
      <c r="IP72" s="2"/>
      <c r="IQ72" s="2"/>
      <c r="IR72" s="2"/>
      <c r="IS72" s="2"/>
      <c r="IT72" s="2"/>
      <c r="IU72" s="2"/>
      <c r="IV72" s="2"/>
      <c r="IW72" s="2"/>
      <c r="IX72" s="2"/>
      <c r="IY72" s="2"/>
      <c r="IZ72" s="2"/>
      <c r="JA72" s="2"/>
      <c r="JB72" s="2"/>
      <c r="JC72" s="2"/>
      <c r="JD72" s="2"/>
      <c r="JE72" s="2"/>
      <c r="JF72" s="2"/>
      <c r="JG72" s="2"/>
      <c r="JH72" s="2"/>
      <c r="JI72" s="2"/>
      <c r="JJ72" s="2"/>
      <c r="JK72" s="2"/>
    </row>
    <row r="73" spans="1:271" x14ac:dyDescent="0.25">
      <c r="A73" t="s">
        <v>40</v>
      </c>
      <c r="B73" s="7" t="s">
        <v>5</v>
      </c>
      <c r="C73" s="12" t="s">
        <v>37</v>
      </c>
      <c r="D73" s="65">
        <v>53.749153</v>
      </c>
      <c r="E73" s="65">
        <v>-1.492442</v>
      </c>
      <c r="F73" s="9">
        <v>40694</v>
      </c>
      <c r="G73" s="8">
        <v>2</v>
      </c>
      <c r="H73" s="12">
        <v>6</v>
      </c>
      <c r="I73" s="10">
        <v>21</v>
      </c>
      <c r="J73" s="10">
        <v>2</v>
      </c>
      <c r="K73" s="10"/>
      <c r="L73" s="10"/>
      <c r="M73" s="10"/>
      <c r="N73" s="10"/>
      <c r="O73" s="10"/>
      <c r="P73" s="10"/>
      <c r="Q73" s="6"/>
      <c r="R73" s="6"/>
      <c r="S73" s="6"/>
      <c r="T73" s="10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  <c r="HA73" s="2"/>
      <c r="HB73" s="2"/>
      <c r="HC73" s="2"/>
      <c r="HD73" s="2"/>
      <c r="HE73" s="2"/>
      <c r="HF73" s="2"/>
      <c r="HG73" s="2"/>
      <c r="HH73" s="2"/>
      <c r="HI73" s="2"/>
      <c r="HJ73" s="2"/>
      <c r="HK73" s="2"/>
      <c r="HL73" s="2"/>
      <c r="HM73" s="2"/>
      <c r="HN73" s="2"/>
      <c r="HO73" s="2"/>
      <c r="HP73" s="2"/>
      <c r="HQ73" s="2"/>
      <c r="HR73" s="2"/>
      <c r="HS73" s="2"/>
      <c r="HT73" s="2"/>
      <c r="HU73" s="2"/>
      <c r="HV73" s="2"/>
      <c r="HW73" s="2"/>
      <c r="HX73" s="2"/>
      <c r="HY73" s="2"/>
      <c r="HZ73" s="2"/>
      <c r="IA73" s="2"/>
      <c r="IB73" s="2"/>
      <c r="IC73" s="2"/>
      <c r="ID73" s="2"/>
      <c r="IE73" s="2"/>
      <c r="IF73" s="2"/>
      <c r="IG73" s="2"/>
      <c r="IH73" s="2"/>
      <c r="II73" s="2"/>
      <c r="IJ73" s="2"/>
      <c r="IK73" s="2"/>
      <c r="IL73" s="2"/>
      <c r="IM73" s="2"/>
      <c r="IN73" s="2"/>
      <c r="IO73" s="2"/>
      <c r="IP73" s="2"/>
      <c r="IQ73" s="2"/>
      <c r="IR73" s="2"/>
      <c r="IS73" s="2"/>
      <c r="IT73" s="2"/>
      <c r="IU73" s="2"/>
      <c r="IV73" s="2"/>
      <c r="IW73" s="2"/>
      <c r="IX73" s="2"/>
      <c r="IY73" s="2"/>
      <c r="IZ73" s="2"/>
      <c r="JA73" s="2"/>
      <c r="JB73" s="2"/>
      <c r="JC73" s="2"/>
      <c r="JD73" s="2"/>
      <c r="JE73" s="2"/>
      <c r="JF73" s="2"/>
      <c r="JG73" s="2"/>
      <c r="JH73" s="2"/>
      <c r="JI73" s="2"/>
      <c r="JJ73" s="2"/>
      <c r="JK73" s="2"/>
    </row>
    <row r="74" spans="1:271" s="1" customFormat="1" x14ac:dyDescent="0.25">
      <c r="A74" s="1" t="s">
        <v>40</v>
      </c>
      <c r="B74" s="29" t="s">
        <v>5</v>
      </c>
      <c r="C74" s="27" t="s">
        <v>31</v>
      </c>
      <c r="D74" s="65">
        <v>53.834494999999997</v>
      </c>
      <c r="E74" s="65">
        <v>-1.65788</v>
      </c>
      <c r="F74" s="25">
        <v>40694</v>
      </c>
      <c r="G74" s="26">
        <v>2</v>
      </c>
      <c r="H74" s="27">
        <v>1</v>
      </c>
      <c r="I74" s="28">
        <v>23</v>
      </c>
      <c r="J74" s="28">
        <v>17</v>
      </c>
      <c r="K74" s="28"/>
      <c r="L74" s="28"/>
      <c r="M74" s="28"/>
      <c r="N74" s="28">
        <v>6</v>
      </c>
      <c r="O74" s="28"/>
      <c r="P74" s="28"/>
      <c r="Q74" s="28"/>
      <c r="R74" s="5"/>
      <c r="S74" s="5"/>
      <c r="T74" s="28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  <c r="FW74" s="2"/>
      <c r="FX74" s="2"/>
      <c r="FY74" s="2"/>
      <c r="FZ74" s="2"/>
      <c r="GA74" s="2"/>
      <c r="GB74" s="2"/>
      <c r="GC74" s="2"/>
      <c r="GD74" s="2"/>
      <c r="GE74" s="2"/>
      <c r="GF74" s="2"/>
      <c r="GG74" s="2"/>
      <c r="GH74" s="2"/>
      <c r="GI74" s="2"/>
      <c r="GJ74" s="2"/>
      <c r="GK74" s="2"/>
      <c r="GL74" s="2"/>
      <c r="GM74" s="2"/>
      <c r="GN74" s="2"/>
      <c r="GO74" s="2"/>
      <c r="GP74" s="2"/>
      <c r="GQ74" s="2"/>
      <c r="GR74" s="2"/>
      <c r="GS74" s="2"/>
      <c r="GT74" s="2"/>
      <c r="GU74" s="2"/>
      <c r="GV74" s="2"/>
      <c r="GW74" s="2"/>
      <c r="GX74" s="2"/>
      <c r="GY74" s="2"/>
      <c r="GZ74" s="2"/>
      <c r="HA74" s="2"/>
      <c r="HB74" s="2"/>
      <c r="HC74" s="2"/>
      <c r="HD74" s="2"/>
      <c r="HE74" s="2"/>
      <c r="HF74" s="2"/>
      <c r="HG74" s="2"/>
      <c r="HH74" s="2"/>
      <c r="HI74" s="2"/>
      <c r="HJ74" s="2"/>
      <c r="HK74" s="2"/>
      <c r="HL74" s="2"/>
      <c r="HM74" s="2"/>
      <c r="HN74" s="2"/>
      <c r="HO74" s="2"/>
      <c r="HP74" s="2"/>
      <c r="HQ74" s="2"/>
      <c r="HR74" s="2"/>
      <c r="HS74" s="2"/>
      <c r="HT74" s="2"/>
      <c r="HU74" s="2"/>
      <c r="HV74" s="2"/>
      <c r="HW74" s="2"/>
      <c r="HX74" s="2"/>
      <c r="HY74" s="2"/>
      <c r="HZ74" s="2"/>
      <c r="IA74" s="2"/>
      <c r="IB74" s="2"/>
      <c r="IC74" s="2"/>
      <c r="ID74" s="2"/>
      <c r="IE74" s="2"/>
      <c r="IF74" s="2"/>
      <c r="IG74" s="2"/>
      <c r="IH74" s="2"/>
      <c r="II74" s="2"/>
      <c r="IJ74" s="2"/>
      <c r="IK74" s="2"/>
      <c r="IL74" s="2"/>
      <c r="IM74" s="2"/>
      <c r="IN74" s="2"/>
      <c r="IO74" s="2"/>
      <c r="IP74" s="2"/>
      <c r="IQ74" s="2"/>
      <c r="IR74" s="2"/>
      <c r="IS74" s="2"/>
      <c r="IT74" s="2"/>
      <c r="IU74" s="2"/>
      <c r="IV74" s="2"/>
      <c r="IW74" s="2"/>
      <c r="IX74" s="2"/>
      <c r="IY74" s="2"/>
      <c r="IZ74" s="2"/>
      <c r="JA74" s="2"/>
      <c r="JB74" s="2"/>
      <c r="JC74" s="2"/>
      <c r="JD74" s="2"/>
      <c r="JE74" s="2"/>
      <c r="JF74" s="2"/>
      <c r="JG74" s="2"/>
      <c r="JH74" s="2"/>
      <c r="JI74" s="2"/>
      <c r="JJ74" s="2"/>
      <c r="JK74" s="2"/>
    </row>
    <row r="75" spans="1:271" x14ac:dyDescent="0.25">
      <c r="A75" t="s">
        <v>40</v>
      </c>
      <c r="B75" s="7" t="s">
        <v>5</v>
      </c>
      <c r="C75" s="12" t="s">
        <v>31</v>
      </c>
      <c r="D75" s="65">
        <v>53.834494999999997</v>
      </c>
      <c r="E75" s="65">
        <v>-1.65788</v>
      </c>
      <c r="F75" s="9">
        <v>40694</v>
      </c>
      <c r="G75" s="8">
        <v>2</v>
      </c>
      <c r="H75" s="12">
        <v>2</v>
      </c>
      <c r="I75" s="10">
        <v>4</v>
      </c>
      <c r="J75" s="10">
        <v>9</v>
      </c>
      <c r="K75" s="10"/>
      <c r="L75" s="10"/>
      <c r="M75" s="10"/>
      <c r="N75" s="10">
        <v>4</v>
      </c>
      <c r="O75" s="10"/>
      <c r="P75" s="10"/>
      <c r="Q75" s="6"/>
      <c r="R75" s="6"/>
      <c r="S75" s="6"/>
      <c r="T75" s="10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  <c r="FW75" s="2"/>
      <c r="FX75" s="2"/>
      <c r="FY75" s="2"/>
      <c r="FZ75" s="2"/>
      <c r="GA75" s="2"/>
      <c r="GB75" s="2"/>
      <c r="GC75" s="2"/>
      <c r="GD75" s="2"/>
      <c r="GE75" s="2"/>
      <c r="GF75" s="2"/>
      <c r="GG75" s="2"/>
      <c r="GH75" s="2"/>
      <c r="GI75" s="2"/>
      <c r="GJ75" s="2"/>
      <c r="GK75" s="2"/>
      <c r="GL75" s="2"/>
      <c r="GM75" s="2"/>
      <c r="GN75" s="2"/>
      <c r="GO75" s="2"/>
      <c r="GP75" s="2"/>
      <c r="GQ75" s="2"/>
      <c r="GR75" s="2"/>
      <c r="GS75" s="2"/>
      <c r="GT75" s="2"/>
      <c r="GU75" s="2"/>
      <c r="GV75" s="2"/>
      <c r="GW75" s="2"/>
      <c r="GX75" s="2"/>
      <c r="GY75" s="2"/>
      <c r="GZ75" s="2"/>
      <c r="HA75" s="2"/>
      <c r="HB75" s="2"/>
      <c r="HC75" s="2"/>
      <c r="HD75" s="2"/>
      <c r="HE75" s="2"/>
      <c r="HF75" s="2"/>
      <c r="HG75" s="2"/>
      <c r="HH75" s="2"/>
      <c r="HI75" s="2"/>
      <c r="HJ75" s="2"/>
      <c r="HK75" s="2"/>
      <c r="HL75" s="2"/>
      <c r="HM75" s="2"/>
      <c r="HN75" s="2"/>
      <c r="HO75" s="2"/>
      <c r="HP75" s="2"/>
      <c r="HQ75" s="2"/>
      <c r="HR75" s="2"/>
      <c r="HS75" s="2"/>
      <c r="HT75" s="2"/>
      <c r="HU75" s="2"/>
      <c r="HV75" s="2"/>
      <c r="HW75" s="2"/>
      <c r="HX75" s="2"/>
      <c r="HY75" s="2"/>
      <c r="HZ75" s="2"/>
      <c r="IA75" s="2"/>
      <c r="IB75" s="2"/>
      <c r="IC75" s="2"/>
      <c r="ID75" s="2"/>
      <c r="IE75" s="2"/>
      <c r="IF75" s="2"/>
      <c r="IG75" s="2"/>
      <c r="IH75" s="2"/>
      <c r="II75" s="2"/>
      <c r="IJ75" s="2"/>
      <c r="IK75" s="2"/>
      <c r="IL75" s="2"/>
      <c r="IM75" s="2"/>
      <c r="IN75" s="2"/>
      <c r="IO75" s="2"/>
      <c r="IP75" s="2"/>
      <c r="IQ75" s="2"/>
      <c r="IR75" s="2"/>
      <c r="IS75" s="2"/>
      <c r="IT75" s="2"/>
      <c r="IU75" s="2"/>
      <c r="IV75" s="2"/>
      <c r="IW75" s="2"/>
      <c r="IX75" s="2"/>
      <c r="IY75" s="2"/>
      <c r="IZ75" s="2"/>
      <c r="JA75" s="2"/>
      <c r="JB75" s="2"/>
      <c r="JC75" s="2"/>
      <c r="JD75" s="2"/>
      <c r="JE75" s="2"/>
      <c r="JF75" s="2"/>
      <c r="JG75" s="2"/>
      <c r="JH75" s="2"/>
      <c r="JI75" s="2"/>
      <c r="JJ75" s="2"/>
      <c r="JK75" s="2"/>
    </row>
    <row r="76" spans="1:271" x14ac:dyDescent="0.25">
      <c r="A76" t="s">
        <v>40</v>
      </c>
      <c r="B76" s="7" t="s">
        <v>5</v>
      </c>
      <c r="C76" s="12" t="s">
        <v>31</v>
      </c>
      <c r="D76" s="65">
        <v>53.834494999999997</v>
      </c>
      <c r="E76" s="65">
        <v>-1.65788</v>
      </c>
      <c r="F76" s="9">
        <v>40694</v>
      </c>
      <c r="G76" s="8">
        <v>2</v>
      </c>
      <c r="H76" s="12">
        <v>3</v>
      </c>
      <c r="I76" s="10">
        <v>13</v>
      </c>
      <c r="J76" s="10">
        <v>19</v>
      </c>
      <c r="K76" s="10"/>
      <c r="L76" s="10"/>
      <c r="M76" s="10"/>
      <c r="N76" s="10">
        <v>4</v>
      </c>
      <c r="O76" s="10"/>
      <c r="P76" s="10"/>
      <c r="Q76" s="10"/>
      <c r="R76" s="6"/>
      <c r="S76" s="6"/>
      <c r="T76" s="10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  <c r="FW76" s="2"/>
      <c r="FX76" s="2"/>
      <c r="FY76" s="2"/>
      <c r="FZ76" s="2"/>
      <c r="GA76" s="2"/>
      <c r="GB76" s="2"/>
      <c r="GC76" s="2"/>
      <c r="GD76" s="2"/>
      <c r="GE76" s="2"/>
      <c r="GF76" s="2"/>
      <c r="GG76" s="2"/>
      <c r="GH76" s="2"/>
      <c r="GI76" s="2"/>
      <c r="GJ76" s="2"/>
      <c r="GK76" s="2"/>
      <c r="GL76" s="2"/>
      <c r="GM76" s="2"/>
      <c r="GN76" s="2"/>
      <c r="GO76" s="2"/>
      <c r="GP76" s="2"/>
      <c r="GQ76" s="2"/>
      <c r="GR76" s="2"/>
      <c r="GS76" s="2"/>
      <c r="GT76" s="2"/>
      <c r="GU76" s="2"/>
      <c r="GV76" s="2"/>
      <c r="GW76" s="2"/>
      <c r="GX76" s="2"/>
      <c r="GY76" s="2"/>
      <c r="GZ76" s="2"/>
      <c r="HA76" s="2"/>
      <c r="HB76" s="2"/>
      <c r="HC76" s="2"/>
      <c r="HD76" s="2"/>
      <c r="HE76" s="2"/>
      <c r="HF76" s="2"/>
      <c r="HG76" s="2"/>
      <c r="HH76" s="2"/>
      <c r="HI76" s="2"/>
      <c r="HJ76" s="2"/>
      <c r="HK76" s="2"/>
      <c r="HL76" s="2"/>
      <c r="HM76" s="2"/>
      <c r="HN76" s="2"/>
      <c r="HO76" s="2"/>
      <c r="HP76" s="2"/>
      <c r="HQ76" s="2"/>
      <c r="HR76" s="2"/>
      <c r="HS76" s="2"/>
      <c r="HT76" s="2"/>
      <c r="HU76" s="2"/>
      <c r="HV76" s="2"/>
      <c r="HW76" s="2"/>
      <c r="HX76" s="2"/>
      <c r="HY76" s="2"/>
      <c r="HZ76" s="2"/>
      <c r="IA76" s="2"/>
      <c r="IB76" s="2"/>
      <c r="IC76" s="2"/>
      <c r="ID76" s="2"/>
      <c r="IE76" s="2"/>
      <c r="IF76" s="2"/>
      <c r="IG76" s="2"/>
      <c r="IH76" s="2"/>
      <c r="II76" s="2"/>
      <c r="IJ76" s="2"/>
      <c r="IK76" s="2"/>
      <c r="IL76" s="2"/>
      <c r="IM76" s="2"/>
      <c r="IN76" s="2"/>
      <c r="IO76" s="2"/>
      <c r="IP76" s="2"/>
      <c r="IQ76" s="2"/>
      <c r="IR76" s="2"/>
      <c r="IS76" s="2"/>
      <c r="IT76" s="2"/>
      <c r="IU76" s="2"/>
      <c r="IV76" s="2"/>
      <c r="IW76" s="2"/>
      <c r="IX76" s="2"/>
      <c r="IY76" s="2"/>
      <c r="IZ76" s="2"/>
      <c r="JA76" s="2"/>
      <c r="JB76" s="2"/>
      <c r="JC76" s="2"/>
      <c r="JD76" s="2"/>
      <c r="JE76" s="2"/>
      <c r="JF76" s="2"/>
      <c r="JG76" s="2"/>
      <c r="JH76" s="2"/>
      <c r="JI76" s="2"/>
      <c r="JJ76" s="2"/>
      <c r="JK76" s="2"/>
    </row>
    <row r="77" spans="1:271" x14ac:dyDescent="0.25">
      <c r="A77" t="s">
        <v>40</v>
      </c>
      <c r="B77" s="7" t="s">
        <v>5</v>
      </c>
      <c r="C77" s="12" t="s">
        <v>31</v>
      </c>
      <c r="D77" s="65">
        <v>53.834494999999997</v>
      </c>
      <c r="E77" s="65">
        <v>-1.65788</v>
      </c>
      <c r="F77" s="9">
        <v>40694</v>
      </c>
      <c r="G77" s="8">
        <v>2</v>
      </c>
      <c r="H77" s="12">
        <v>4</v>
      </c>
      <c r="I77" s="10">
        <v>19</v>
      </c>
      <c r="J77" s="10">
        <v>6</v>
      </c>
      <c r="K77" s="10"/>
      <c r="L77" s="10"/>
      <c r="M77" s="10"/>
      <c r="N77" s="10">
        <v>13</v>
      </c>
      <c r="O77" s="10"/>
      <c r="P77" s="10"/>
      <c r="Q77" s="6"/>
      <c r="R77" s="6"/>
      <c r="S77" s="6"/>
      <c r="T77" s="10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  <c r="FW77" s="2"/>
      <c r="FX77" s="2"/>
      <c r="FY77" s="2"/>
      <c r="FZ77" s="2"/>
      <c r="GA77" s="2"/>
      <c r="GB77" s="2"/>
      <c r="GC77" s="2"/>
      <c r="GD77" s="2"/>
      <c r="GE77" s="2"/>
      <c r="GF77" s="2"/>
      <c r="GG77" s="2"/>
      <c r="GH77" s="2"/>
      <c r="GI77" s="2"/>
      <c r="GJ77" s="2"/>
      <c r="GK77" s="2"/>
      <c r="GL77" s="2"/>
      <c r="GM77" s="2"/>
      <c r="GN77" s="2"/>
      <c r="GO77" s="2"/>
      <c r="GP77" s="2"/>
      <c r="GQ77" s="2"/>
      <c r="GR77" s="2"/>
      <c r="GS77" s="2"/>
      <c r="GT77" s="2"/>
      <c r="GU77" s="2"/>
      <c r="GV77" s="2"/>
      <c r="GW77" s="2"/>
      <c r="GX77" s="2"/>
      <c r="GY77" s="2"/>
      <c r="GZ77" s="2"/>
      <c r="HA77" s="2"/>
      <c r="HB77" s="2"/>
      <c r="HC77" s="2"/>
      <c r="HD77" s="2"/>
      <c r="HE77" s="2"/>
      <c r="HF77" s="2"/>
      <c r="HG77" s="2"/>
      <c r="HH77" s="2"/>
      <c r="HI77" s="2"/>
      <c r="HJ77" s="2"/>
      <c r="HK77" s="2"/>
      <c r="HL77" s="2"/>
      <c r="HM77" s="2"/>
      <c r="HN77" s="2"/>
      <c r="HO77" s="2"/>
      <c r="HP77" s="2"/>
      <c r="HQ77" s="2"/>
      <c r="HR77" s="2"/>
      <c r="HS77" s="2"/>
      <c r="HT77" s="2"/>
      <c r="HU77" s="2"/>
      <c r="HV77" s="2"/>
      <c r="HW77" s="2"/>
      <c r="HX77" s="2"/>
      <c r="HY77" s="2"/>
      <c r="HZ77" s="2"/>
      <c r="IA77" s="2"/>
      <c r="IB77" s="2"/>
      <c r="IC77" s="2"/>
      <c r="ID77" s="2"/>
      <c r="IE77" s="2"/>
      <c r="IF77" s="2"/>
      <c r="IG77" s="2"/>
      <c r="IH77" s="2"/>
      <c r="II77" s="2"/>
      <c r="IJ77" s="2"/>
      <c r="IK77" s="2"/>
      <c r="IL77" s="2"/>
      <c r="IM77" s="2"/>
      <c r="IN77" s="2"/>
      <c r="IO77" s="2"/>
      <c r="IP77" s="2"/>
      <c r="IQ77" s="2"/>
      <c r="IR77" s="2"/>
      <c r="IS77" s="2"/>
      <c r="IT77" s="2"/>
      <c r="IU77" s="2"/>
      <c r="IV77" s="2"/>
      <c r="IW77" s="2"/>
      <c r="IX77" s="2"/>
      <c r="IY77" s="2"/>
      <c r="IZ77" s="2"/>
      <c r="JA77" s="2"/>
      <c r="JB77" s="2"/>
      <c r="JC77" s="2"/>
      <c r="JD77" s="2"/>
      <c r="JE77" s="2"/>
      <c r="JF77" s="2"/>
      <c r="JG77" s="2"/>
      <c r="JH77" s="2"/>
      <c r="JI77" s="2"/>
      <c r="JJ77" s="2"/>
      <c r="JK77" s="2"/>
    </row>
    <row r="78" spans="1:271" x14ac:dyDescent="0.25">
      <c r="A78" t="s">
        <v>40</v>
      </c>
      <c r="B78" s="7" t="s">
        <v>5</v>
      </c>
      <c r="C78" s="12" t="s">
        <v>31</v>
      </c>
      <c r="D78" s="65">
        <v>53.834494999999997</v>
      </c>
      <c r="E78" s="65">
        <v>-1.65788</v>
      </c>
      <c r="F78" s="9">
        <v>40694</v>
      </c>
      <c r="G78" s="8">
        <v>2</v>
      </c>
      <c r="H78" s="12">
        <v>5</v>
      </c>
      <c r="I78" s="10">
        <v>9</v>
      </c>
      <c r="J78" s="10">
        <v>13</v>
      </c>
      <c r="K78" s="10"/>
      <c r="L78" s="10"/>
      <c r="M78" s="10"/>
      <c r="N78" s="10">
        <v>7</v>
      </c>
      <c r="O78" s="10">
        <v>1</v>
      </c>
      <c r="P78" s="10">
        <v>1</v>
      </c>
      <c r="Q78" s="10"/>
      <c r="R78" s="6"/>
      <c r="S78" s="6"/>
      <c r="T78" s="10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  <c r="FW78" s="2"/>
      <c r="FX78" s="2"/>
      <c r="FY78" s="2"/>
      <c r="FZ78" s="2"/>
      <c r="GA78" s="2"/>
      <c r="GB78" s="2"/>
      <c r="GC78" s="2"/>
      <c r="GD78" s="2"/>
      <c r="GE78" s="2"/>
      <c r="GF78" s="2"/>
      <c r="GG78" s="2"/>
      <c r="GH78" s="2"/>
      <c r="GI78" s="2"/>
      <c r="GJ78" s="2"/>
      <c r="GK78" s="2"/>
      <c r="GL78" s="2"/>
      <c r="GM78" s="2"/>
      <c r="GN78" s="2"/>
      <c r="GO78" s="2"/>
      <c r="GP78" s="2"/>
      <c r="GQ78" s="2"/>
      <c r="GR78" s="2"/>
      <c r="GS78" s="2"/>
      <c r="GT78" s="2"/>
      <c r="GU78" s="2"/>
      <c r="GV78" s="2"/>
      <c r="GW78" s="2"/>
      <c r="GX78" s="2"/>
      <c r="GY78" s="2"/>
      <c r="GZ78" s="2"/>
      <c r="HA78" s="2"/>
      <c r="HB78" s="2"/>
      <c r="HC78" s="2"/>
      <c r="HD78" s="2"/>
      <c r="HE78" s="2"/>
      <c r="HF78" s="2"/>
      <c r="HG78" s="2"/>
      <c r="HH78" s="2"/>
      <c r="HI78" s="2"/>
      <c r="HJ78" s="2"/>
      <c r="HK78" s="2"/>
      <c r="HL78" s="2"/>
      <c r="HM78" s="2"/>
      <c r="HN78" s="2"/>
      <c r="HO78" s="2"/>
      <c r="HP78" s="2"/>
      <c r="HQ78" s="2"/>
      <c r="HR78" s="2"/>
      <c r="HS78" s="2"/>
      <c r="HT78" s="2"/>
      <c r="HU78" s="2"/>
      <c r="HV78" s="2"/>
      <c r="HW78" s="2"/>
      <c r="HX78" s="2"/>
      <c r="HY78" s="2"/>
      <c r="HZ78" s="2"/>
      <c r="IA78" s="2"/>
      <c r="IB78" s="2"/>
      <c r="IC78" s="2"/>
      <c r="ID78" s="2"/>
      <c r="IE78" s="2"/>
      <c r="IF78" s="2"/>
      <c r="IG78" s="2"/>
      <c r="IH78" s="2"/>
      <c r="II78" s="2"/>
      <c r="IJ78" s="2"/>
      <c r="IK78" s="2"/>
      <c r="IL78" s="2"/>
      <c r="IM78" s="2"/>
      <c r="IN78" s="2"/>
      <c r="IO78" s="2"/>
      <c r="IP78" s="2"/>
      <c r="IQ78" s="2"/>
      <c r="IR78" s="2"/>
      <c r="IS78" s="2"/>
      <c r="IT78" s="2"/>
      <c r="IU78" s="2"/>
      <c r="IV78" s="2"/>
      <c r="IW78" s="2"/>
      <c r="IX78" s="2"/>
      <c r="IY78" s="2"/>
      <c r="IZ78" s="2"/>
      <c r="JA78" s="2"/>
      <c r="JB78" s="2"/>
      <c r="JC78" s="2"/>
      <c r="JD78" s="2"/>
      <c r="JE78" s="2"/>
      <c r="JF78" s="2"/>
      <c r="JG78" s="2"/>
      <c r="JH78" s="2"/>
      <c r="JI78" s="2"/>
      <c r="JJ78" s="2"/>
      <c r="JK78" s="2"/>
    </row>
    <row r="79" spans="1:271" x14ac:dyDescent="0.25">
      <c r="A79" t="s">
        <v>40</v>
      </c>
      <c r="B79" s="7" t="s">
        <v>5</v>
      </c>
      <c r="C79" s="12" t="s">
        <v>31</v>
      </c>
      <c r="D79" s="65">
        <v>53.834494999999997</v>
      </c>
      <c r="E79" s="65">
        <v>-1.65788</v>
      </c>
      <c r="F79" s="9">
        <v>40694</v>
      </c>
      <c r="G79" s="8">
        <v>2</v>
      </c>
      <c r="H79" s="12">
        <v>6</v>
      </c>
      <c r="I79" s="10">
        <v>16</v>
      </c>
      <c r="J79" s="10">
        <v>23</v>
      </c>
      <c r="K79" s="10"/>
      <c r="L79" s="10"/>
      <c r="M79" s="10"/>
      <c r="N79" s="10">
        <v>11</v>
      </c>
      <c r="O79" s="10">
        <v>1</v>
      </c>
      <c r="P79" s="10"/>
      <c r="Q79" s="6"/>
      <c r="R79" s="6"/>
      <c r="S79" s="6"/>
      <c r="T79" s="10">
        <v>1</v>
      </c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  <c r="FW79" s="2"/>
      <c r="FX79" s="2"/>
      <c r="FY79" s="2"/>
      <c r="FZ79" s="2"/>
      <c r="GA79" s="2"/>
      <c r="GB79" s="2"/>
      <c r="GC79" s="2"/>
      <c r="GD79" s="2"/>
      <c r="GE79" s="2"/>
      <c r="GF79" s="2"/>
      <c r="GG79" s="2"/>
      <c r="GH79" s="2"/>
      <c r="GI79" s="2"/>
      <c r="GJ79" s="2"/>
      <c r="GK79" s="2"/>
      <c r="GL79" s="2"/>
      <c r="GM79" s="2"/>
      <c r="GN79" s="2"/>
      <c r="GO79" s="2"/>
      <c r="GP79" s="2"/>
      <c r="GQ79" s="2"/>
      <c r="GR79" s="2"/>
      <c r="GS79" s="2"/>
      <c r="GT79" s="2"/>
      <c r="GU79" s="2"/>
      <c r="GV79" s="2"/>
      <c r="GW79" s="2"/>
      <c r="GX79" s="2"/>
      <c r="GY79" s="2"/>
      <c r="GZ79" s="2"/>
      <c r="HA79" s="2"/>
      <c r="HB79" s="2"/>
      <c r="HC79" s="2"/>
      <c r="HD79" s="2"/>
      <c r="HE79" s="2"/>
      <c r="HF79" s="2"/>
      <c r="HG79" s="2"/>
      <c r="HH79" s="2"/>
      <c r="HI79" s="2"/>
      <c r="HJ79" s="2"/>
      <c r="HK79" s="2"/>
      <c r="HL79" s="2"/>
      <c r="HM79" s="2"/>
      <c r="HN79" s="2"/>
      <c r="HO79" s="2"/>
      <c r="HP79" s="2"/>
      <c r="HQ79" s="2"/>
      <c r="HR79" s="2"/>
      <c r="HS79" s="2"/>
      <c r="HT79" s="2"/>
      <c r="HU79" s="2"/>
      <c r="HV79" s="2"/>
      <c r="HW79" s="2"/>
      <c r="HX79" s="2"/>
      <c r="HY79" s="2"/>
      <c r="HZ79" s="2"/>
      <c r="IA79" s="2"/>
      <c r="IB79" s="2"/>
      <c r="IC79" s="2"/>
      <c r="ID79" s="2"/>
      <c r="IE79" s="2"/>
      <c r="IF79" s="2"/>
      <c r="IG79" s="2"/>
      <c r="IH79" s="2"/>
      <c r="II79" s="2"/>
      <c r="IJ79" s="2"/>
      <c r="IK79" s="2"/>
      <c r="IL79" s="2"/>
      <c r="IM79" s="2"/>
      <c r="IN79" s="2"/>
      <c r="IO79" s="2"/>
      <c r="IP79" s="2"/>
      <c r="IQ79" s="2"/>
      <c r="IR79" s="2"/>
      <c r="IS79" s="2"/>
      <c r="IT79" s="2"/>
      <c r="IU79" s="2"/>
      <c r="IV79" s="2"/>
      <c r="IW79" s="2"/>
      <c r="IX79" s="2"/>
      <c r="IY79" s="2"/>
      <c r="IZ79" s="2"/>
      <c r="JA79" s="2"/>
      <c r="JB79" s="2"/>
      <c r="JC79" s="2"/>
      <c r="JD79" s="2"/>
      <c r="JE79" s="2"/>
      <c r="JF79" s="2"/>
      <c r="JG79" s="2"/>
      <c r="JH79" s="2"/>
      <c r="JI79" s="2"/>
      <c r="JJ79" s="2"/>
      <c r="JK79" s="2"/>
    </row>
    <row r="80" spans="1:271" s="1" customFormat="1" x14ac:dyDescent="0.25">
      <c r="A80" s="1" t="s">
        <v>40</v>
      </c>
      <c r="B80" s="29" t="s">
        <v>5</v>
      </c>
      <c r="C80" s="27" t="s">
        <v>29</v>
      </c>
      <c r="D80" s="65">
        <v>54.162213999999999</v>
      </c>
      <c r="E80" s="65">
        <v>-1.2845420000000001</v>
      </c>
      <c r="F80" s="25">
        <v>40695</v>
      </c>
      <c r="G80" s="26">
        <v>3</v>
      </c>
      <c r="H80" s="27">
        <v>1</v>
      </c>
      <c r="I80" s="5">
        <v>1</v>
      </c>
      <c r="J80" s="5">
        <v>1</v>
      </c>
      <c r="K80" s="5"/>
      <c r="L80" s="5"/>
      <c r="M80" s="5"/>
      <c r="N80" s="5">
        <v>5</v>
      </c>
      <c r="O80" s="5"/>
      <c r="P80" s="5">
        <v>2</v>
      </c>
      <c r="Q80" s="28"/>
      <c r="R80" s="5"/>
      <c r="S80" s="5"/>
      <c r="T80" s="5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  <c r="CW80" s="2"/>
      <c r="CX80" s="2"/>
      <c r="CY80" s="2"/>
      <c r="CZ80" s="2"/>
      <c r="DA80" s="2"/>
      <c r="DB80" s="2"/>
      <c r="DC80" s="2"/>
      <c r="DD80" s="2"/>
      <c r="DE80" s="2"/>
      <c r="DF80" s="2"/>
      <c r="DG80" s="2"/>
      <c r="DH80" s="2"/>
      <c r="DI80" s="2"/>
      <c r="DJ80" s="2"/>
      <c r="DK80" s="2"/>
      <c r="DL80" s="2"/>
      <c r="DM80" s="2"/>
      <c r="DN80" s="2"/>
      <c r="DO80" s="2"/>
      <c r="DP80" s="2"/>
      <c r="DQ80" s="2"/>
      <c r="DR80" s="2"/>
      <c r="DS80" s="2"/>
      <c r="DT80" s="2"/>
      <c r="DU80" s="2"/>
      <c r="DV80" s="2"/>
      <c r="DW80" s="2"/>
      <c r="DX80" s="2"/>
      <c r="DY80" s="2"/>
      <c r="DZ80" s="2"/>
      <c r="EA80" s="2"/>
      <c r="EB80" s="2"/>
      <c r="EC80" s="2"/>
      <c r="ED80" s="2"/>
      <c r="EE80" s="2"/>
      <c r="EF80" s="2"/>
      <c r="EG80" s="2"/>
      <c r="EH80" s="2"/>
      <c r="EI80" s="2"/>
      <c r="EJ80" s="2"/>
      <c r="EK80" s="2"/>
      <c r="EL80" s="2"/>
      <c r="EM80" s="2"/>
      <c r="EN80" s="2"/>
      <c r="EO80" s="2"/>
      <c r="EP80" s="2"/>
      <c r="EQ80" s="2"/>
      <c r="ER80" s="2"/>
      <c r="ES80" s="2"/>
      <c r="ET80" s="2"/>
      <c r="EU80" s="2"/>
      <c r="EV80" s="2"/>
      <c r="EW80" s="2"/>
      <c r="EX80" s="2"/>
      <c r="EY80" s="2"/>
      <c r="EZ80" s="2"/>
      <c r="FA80" s="2"/>
      <c r="FB80" s="2"/>
      <c r="FC80" s="2"/>
      <c r="FD80" s="2"/>
      <c r="FE80" s="2"/>
      <c r="FF80" s="2"/>
      <c r="FG80" s="2"/>
      <c r="FH80" s="2"/>
      <c r="FI80" s="2"/>
      <c r="FJ80" s="2"/>
      <c r="FK80" s="2"/>
      <c r="FL80" s="2"/>
      <c r="FM80" s="2"/>
      <c r="FN80" s="2"/>
      <c r="FO80" s="2"/>
      <c r="FP80" s="2"/>
      <c r="FQ80" s="2"/>
      <c r="FR80" s="2"/>
      <c r="FS80" s="2"/>
      <c r="FT80" s="2"/>
      <c r="FU80" s="2"/>
      <c r="FV80" s="2"/>
      <c r="FW80" s="2"/>
      <c r="FX80" s="2"/>
      <c r="FY80" s="2"/>
      <c r="FZ80" s="2"/>
      <c r="GA80" s="2"/>
      <c r="GB80" s="2"/>
      <c r="GC80" s="2"/>
      <c r="GD80" s="2"/>
      <c r="GE80" s="2"/>
      <c r="GF80" s="2"/>
      <c r="GG80" s="2"/>
      <c r="GH80" s="2"/>
      <c r="GI80" s="2"/>
      <c r="GJ80" s="2"/>
      <c r="GK80" s="2"/>
      <c r="GL80" s="2"/>
      <c r="GM80" s="2"/>
      <c r="GN80" s="2"/>
      <c r="GO80" s="2"/>
      <c r="GP80" s="2"/>
      <c r="GQ80" s="2"/>
      <c r="GR80" s="2"/>
      <c r="GS80" s="2"/>
      <c r="GT80" s="2"/>
      <c r="GU80" s="2"/>
      <c r="GV80" s="2"/>
      <c r="GW80" s="2"/>
      <c r="GX80" s="2"/>
      <c r="GY80" s="2"/>
      <c r="GZ80" s="2"/>
      <c r="HA80" s="2"/>
      <c r="HB80" s="2"/>
      <c r="HC80" s="2"/>
      <c r="HD80" s="2"/>
      <c r="HE80" s="2"/>
      <c r="HF80" s="2"/>
      <c r="HG80" s="2"/>
      <c r="HH80" s="2"/>
      <c r="HI80" s="2"/>
      <c r="HJ80" s="2"/>
      <c r="HK80" s="2"/>
      <c r="HL80" s="2"/>
      <c r="HM80" s="2"/>
      <c r="HN80" s="2"/>
      <c r="HO80" s="2"/>
      <c r="HP80" s="2"/>
      <c r="HQ80" s="2"/>
      <c r="HR80" s="2"/>
      <c r="HS80" s="2"/>
      <c r="HT80" s="2"/>
      <c r="HU80" s="2"/>
      <c r="HV80" s="2"/>
      <c r="HW80" s="2"/>
      <c r="HX80" s="2"/>
      <c r="HY80" s="2"/>
      <c r="HZ80" s="2"/>
      <c r="IA80" s="2"/>
      <c r="IB80" s="2"/>
      <c r="IC80" s="2"/>
      <c r="ID80" s="2"/>
      <c r="IE80" s="2"/>
      <c r="IF80" s="2"/>
      <c r="IG80" s="2"/>
      <c r="IH80" s="2"/>
      <c r="II80" s="2"/>
      <c r="IJ80" s="2"/>
      <c r="IK80" s="2"/>
      <c r="IL80" s="2"/>
      <c r="IM80" s="2"/>
      <c r="IN80" s="2"/>
      <c r="IO80" s="2"/>
      <c r="IP80" s="2"/>
      <c r="IQ80" s="2"/>
      <c r="IR80" s="2"/>
      <c r="IS80" s="2"/>
      <c r="IT80" s="2"/>
      <c r="IU80" s="2"/>
      <c r="IV80" s="2"/>
      <c r="IW80" s="2"/>
      <c r="IX80" s="2"/>
      <c r="IY80" s="2"/>
      <c r="IZ80" s="2"/>
      <c r="JA80" s="2"/>
      <c r="JB80" s="2"/>
      <c r="JC80" s="2"/>
      <c r="JD80" s="2"/>
      <c r="JE80" s="2"/>
      <c r="JF80" s="2"/>
      <c r="JG80" s="2"/>
      <c r="JH80" s="2"/>
      <c r="JI80" s="2"/>
      <c r="JJ80" s="2"/>
      <c r="JK80" s="2"/>
    </row>
    <row r="81" spans="1:271" x14ac:dyDescent="0.25">
      <c r="A81" t="s">
        <v>40</v>
      </c>
      <c r="B81" s="7" t="s">
        <v>5</v>
      </c>
      <c r="C81" s="12" t="s">
        <v>29</v>
      </c>
      <c r="D81" s="65">
        <v>54.162213999999999</v>
      </c>
      <c r="E81" s="65">
        <v>-1.2845420000000001</v>
      </c>
      <c r="F81" s="9">
        <v>40695</v>
      </c>
      <c r="G81" s="8">
        <v>3</v>
      </c>
      <c r="H81" s="12">
        <v>2</v>
      </c>
      <c r="I81" s="6"/>
      <c r="J81" s="6"/>
      <c r="K81" s="6"/>
      <c r="L81" s="6"/>
      <c r="M81" s="6"/>
      <c r="N81" s="6">
        <v>5</v>
      </c>
      <c r="O81" s="6"/>
      <c r="P81" s="6"/>
      <c r="Q81" s="6"/>
      <c r="R81" s="6"/>
      <c r="S81" s="6"/>
      <c r="T81" s="6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  <c r="CW81" s="2"/>
      <c r="CX81" s="2"/>
      <c r="CY81" s="2"/>
      <c r="CZ81" s="2"/>
      <c r="DA81" s="2"/>
      <c r="DB81" s="2"/>
      <c r="DC81" s="2"/>
      <c r="DD81" s="2"/>
      <c r="DE81" s="2"/>
      <c r="DF81" s="2"/>
      <c r="DG81" s="2"/>
      <c r="DH81" s="2"/>
      <c r="DI81" s="2"/>
      <c r="DJ81" s="2"/>
      <c r="DK81" s="2"/>
      <c r="DL81" s="2"/>
      <c r="DM81" s="2"/>
      <c r="DN81" s="2"/>
      <c r="DO81" s="2"/>
      <c r="DP81" s="2"/>
      <c r="DQ81" s="2"/>
      <c r="DR81" s="2"/>
      <c r="DS81" s="2"/>
      <c r="DT81" s="2"/>
      <c r="DU81" s="2"/>
      <c r="DV81" s="2"/>
      <c r="DW81" s="2"/>
      <c r="DX81" s="2"/>
      <c r="DY81" s="2"/>
      <c r="DZ81" s="2"/>
      <c r="EA81" s="2"/>
      <c r="EB81" s="2"/>
      <c r="EC81" s="2"/>
      <c r="ED81" s="2"/>
      <c r="EE81" s="2"/>
      <c r="EF81" s="2"/>
      <c r="EG81" s="2"/>
      <c r="EH81" s="2"/>
      <c r="EI81" s="2"/>
      <c r="EJ81" s="2"/>
      <c r="EK81" s="2"/>
      <c r="EL81" s="2"/>
      <c r="EM81" s="2"/>
      <c r="EN81" s="2"/>
      <c r="EO81" s="2"/>
      <c r="EP81" s="2"/>
      <c r="EQ81" s="2"/>
      <c r="ER81" s="2"/>
      <c r="ES81" s="2"/>
      <c r="ET81" s="2"/>
      <c r="EU81" s="2"/>
      <c r="EV81" s="2"/>
      <c r="EW81" s="2"/>
      <c r="EX81" s="2"/>
      <c r="EY81" s="2"/>
      <c r="EZ81" s="2"/>
      <c r="FA81" s="2"/>
      <c r="FB81" s="2"/>
      <c r="FC81" s="2"/>
      <c r="FD81" s="2"/>
      <c r="FE81" s="2"/>
      <c r="FF81" s="2"/>
      <c r="FG81" s="2"/>
      <c r="FH81" s="2"/>
      <c r="FI81" s="2"/>
      <c r="FJ81" s="2"/>
      <c r="FK81" s="2"/>
      <c r="FL81" s="2"/>
      <c r="FM81" s="2"/>
      <c r="FN81" s="2"/>
      <c r="FO81" s="2"/>
      <c r="FP81" s="2"/>
      <c r="FQ81" s="2"/>
      <c r="FR81" s="2"/>
      <c r="FS81" s="2"/>
      <c r="FT81" s="2"/>
      <c r="FU81" s="2"/>
      <c r="FV81" s="2"/>
      <c r="FW81" s="2"/>
      <c r="FX81" s="2"/>
      <c r="FY81" s="2"/>
      <c r="FZ81" s="2"/>
      <c r="GA81" s="2"/>
      <c r="GB81" s="2"/>
      <c r="GC81" s="2"/>
      <c r="GD81" s="2"/>
      <c r="GE81" s="2"/>
      <c r="GF81" s="2"/>
      <c r="GG81" s="2"/>
      <c r="GH81" s="2"/>
      <c r="GI81" s="2"/>
      <c r="GJ81" s="2"/>
      <c r="GK81" s="2"/>
      <c r="GL81" s="2"/>
      <c r="GM81" s="2"/>
      <c r="GN81" s="2"/>
      <c r="GO81" s="2"/>
      <c r="GP81" s="2"/>
      <c r="GQ81" s="2"/>
      <c r="GR81" s="2"/>
      <c r="GS81" s="2"/>
      <c r="GT81" s="2"/>
      <c r="GU81" s="2"/>
      <c r="GV81" s="2"/>
      <c r="GW81" s="2"/>
      <c r="GX81" s="2"/>
      <c r="GY81" s="2"/>
      <c r="GZ81" s="2"/>
      <c r="HA81" s="2"/>
      <c r="HB81" s="2"/>
      <c r="HC81" s="2"/>
      <c r="HD81" s="2"/>
      <c r="HE81" s="2"/>
      <c r="HF81" s="2"/>
      <c r="HG81" s="2"/>
      <c r="HH81" s="2"/>
      <c r="HI81" s="2"/>
      <c r="HJ81" s="2"/>
      <c r="HK81" s="2"/>
      <c r="HL81" s="2"/>
      <c r="HM81" s="2"/>
      <c r="HN81" s="2"/>
      <c r="HO81" s="2"/>
      <c r="HP81" s="2"/>
      <c r="HQ81" s="2"/>
      <c r="HR81" s="2"/>
      <c r="HS81" s="2"/>
      <c r="HT81" s="2"/>
      <c r="HU81" s="2"/>
      <c r="HV81" s="2"/>
      <c r="HW81" s="2"/>
      <c r="HX81" s="2"/>
      <c r="HY81" s="2"/>
      <c r="HZ81" s="2"/>
      <c r="IA81" s="2"/>
      <c r="IB81" s="2"/>
      <c r="IC81" s="2"/>
      <c r="ID81" s="2"/>
      <c r="IE81" s="2"/>
      <c r="IF81" s="2"/>
      <c r="IG81" s="2"/>
      <c r="IH81" s="2"/>
      <c r="II81" s="2"/>
      <c r="IJ81" s="2"/>
      <c r="IK81" s="2"/>
      <c r="IL81" s="2"/>
      <c r="IM81" s="2"/>
      <c r="IN81" s="2"/>
      <c r="IO81" s="2"/>
      <c r="IP81" s="2"/>
      <c r="IQ81" s="2"/>
      <c r="IR81" s="2"/>
      <c r="IS81" s="2"/>
      <c r="IT81" s="2"/>
      <c r="IU81" s="2"/>
      <c r="IV81" s="2"/>
      <c r="IW81" s="2"/>
      <c r="IX81" s="2"/>
      <c r="IY81" s="2"/>
      <c r="IZ81" s="2"/>
      <c r="JA81" s="2"/>
      <c r="JB81" s="2"/>
      <c r="JC81" s="2"/>
      <c r="JD81" s="2"/>
      <c r="JE81" s="2"/>
      <c r="JF81" s="2"/>
      <c r="JG81" s="2"/>
      <c r="JH81" s="2"/>
      <c r="JI81" s="2"/>
      <c r="JJ81" s="2"/>
      <c r="JK81" s="2"/>
    </row>
    <row r="82" spans="1:271" x14ac:dyDescent="0.25">
      <c r="A82" t="s">
        <v>40</v>
      </c>
      <c r="B82" s="7" t="s">
        <v>5</v>
      </c>
      <c r="C82" s="12" t="s">
        <v>29</v>
      </c>
      <c r="D82" s="65">
        <v>54.162213999999999</v>
      </c>
      <c r="E82" s="65">
        <v>-1.2845420000000001</v>
      </c>
      <c r="F82" s="9">
        <v>40695</v>
      </c>
      <c r="G82" s="8">
        <v>3</v>
      </c>
      <c r="H82" s="12">
        <v>3</v>
      </c>
      <c r="I82" s="6">
        <v>1</v>
      </c>
      <c r="J82" s="6">
        <v>1</v>
      </c>
      <c r="K82" s="6"/>
      <c r="L82" s="6"/>
      <c r="M82" s="6"/>
      <c r="N82" s="6">
        <v>2</v>
      </c>
      <c r="O82" s="6"/>
      <c r="P82" s="6">
        <v>2</v>
      </c>
      <c r="Q82" s="10"/>
      <c r="R82" s="6"/>
      <c r="S82" s="6"/>
      <c r="T82" s="6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  <c r="CW82" s="2"/>
      <c r="CX82" s="2"/>
      <c r="CY82" s="2"/>
      <c r="CZ82" s="2"/>
      <c r="DA82" s="2"/>
      <c r="DB82" s="2"/>
      <c r="DC82" s="2"/>
      <c r="DD82" s="2"/>
      <c r="DE82" s="2"/>
      <c r="DF82" s="2"/>
      <c r="DG82" s="2"/>
      <c r="DH82" s="2"/>
      <c r="DI82" s="2"/>
      <c r="DJ82" s="2"/>
      <c r="DK82" s="2"/>
      <c r="DL82" s="2"/>
      <c r="DM82" s="2"/>
      <c r="DN82" s="2"/>
      <c r="DO82" s="2"/>
      <c r="DP82" s="2"/>
      <c r="DQ82" s="2"/>
      <c r="DR82" s="2"/>
      <c r="DS82" s="2"/>
      <c r="DT82" s="2"/>
      <c r="DU82" s="2"/>
      <c r="DV82" s="2"/>
      <c r="DW82" s="2"/>
      <c r="DX82" s="2"/>
      <c r="DY82" s="2"/>
      <c r="DZ82" s="2"/>
      <c r="EA82" s="2"/>
      <c r="EB82" s="2"/>
      <c r="EC82" s="2"/>
      <c r="ED82" s="2"/>
      <c r="EE82" s="2"/>
      <c r="EF82" s="2"/>
      <c r="EG82" s="2"/>
      <c r="EH82" s="2"/>
      <c r="EI82" s="2"/>
      <c r="EJ82" s="2"/>
      <c r="EK82" s="2"/>
      <c r="EL82" s="2"/>
      <c r="EM82" s="2"/>
      <c r="EN82" s="2"/>
      <c r="EO82" s="2"/>
      <c r="EP82" s="2"/>
      <c r="EQ82" s="2"/>
      <c r="ER82" s="2"/>
      <c r="ES82" s="2"/>
      <c r="ET82" s="2"/>
      <c r="EU82" s="2"/>
      <c r="EV82" s="2"/>
      <c r="EW82" s="2"/>
      <c r="EX82" s="2"/>
      <c r="EY82" s="2"/>
      <c r="EZ82" s="2"/>
      <c r="FA82" s="2"/>
      <c r="FB82" s="2"/>
      <c r="FC82" s="2"/>
      <c r="FD82" s="2"/>
      <c r="FE82" s="2"/>
      <c r="FF82" s="2"/>
      <c r="FG82" s="2"/>
      <c r="FH82" s="2"/>
      <c r="FI82" s="2"/>
      <c r="FJ82" s="2"/>
      <c r="FK82" s="2"/>
      <c r="FL82" s="2"/>
      <c r="FM82" s="2"/>
      <c r="FN82" s="2"/>
      <c r="FO82" s="2"/>
      <c r="FP82" s="2"/>
      <c r="FQ82" s="2"/>
      <c r="FR82" s="2"/>
      <c r="FS82" s="2"/>
      <c r="FT82" s="2"/>
      <c r="FU82" s="2"/>
      <c r="FV82" s="2"/>
      <c r="FW82" s="2"/>
      <c r="FX82" s="2"/>
      <c r="FY82" s="2"/>
      <c r="FZ82" s="2"/>
      <c r="GA82" s="2"/>
      <c r="GB82" s="2"/>
      <c r="GC82" s="2"/>
      <c r="GD82" s="2"/>
      <c r="GE82" s="2"/>
      <c r="GF82" s="2"/>
      <c r="GG82" s="2"/>
      <c r="GH82" s="2"/>
      <c r="GI82" s="2"/>
      <c r="GJ82" s="2"/>
      <c r="GK82" s="2"/>
      <c r="GL82" s="2"/>
      <c r="GM82" s="2"/>
      <c r="GN82" s="2"/>
      <c r="GO82" s="2"/>
      <c r="GP82" s="2"/>
      <c r="GQ82" s="2"/>
      <c r="GR82" s="2"/>
      <c r="GS82" s="2"/>
      <c r="GT82" s="2"/>
      <c r="GU82" s="2"/>
      <c r="GV82" s="2"/>
      <c r="GW82" s="2"/>
      <c r="GX82" s="2"/>
      <c r="GY82" s="2"/>
      <c r="GZ82" s="2"/>
      <c r="HA82" s="2"/>
      <c r="HB82" s="2"/>
      <c r="HC82" s="2"/>
      <c r="HD82" s="2"/>
      <c r="HE82" s="2"/>
      <c r="HF82" s="2"/>
      <c r="HG82" s="2"/>
      <c r="HH82" s="2"/>
      <c r="HI82" s="2"/>
      <c r="HJ82" s="2"/>
      <c r="HK82" s="2"/>
      <c r="HL82" s="2"/>
      <c r="HM82" s="2"/>
      <c r="HN82" s="2"/>
      <c r="HO82" s="2"/>
      <c r="HP82" s="2"/>
      <c r="HQ82" s="2"/>
      <c r="HR82" s="2"/>
      <c r="HS82" s="2"/>
      <c r="HT82" s="2"/>
      <c r="HU82" s="2"/>
      <c r="HV82" s="2"/>
      <c r="HW82" s="2"/>
      <c r="HX82" s="2"/>
      <c r="HY82" s="2"/>
      <c r="HZ82" s="2"/>
      <c r="IA82" s="2"/>
      <c r="IB82" s="2"/>
      <c r="IC82" s="2"/>
      <c r="ID82" s="2"/>
      <c r="IE82" s="2"/>
      <c r="IF82" s="2"/>
      <c r="IG82" s="2"/>
      <c r="IH82" s="2"/>
      <c r="II82" s="2"/>
      <c r="IJ82" s="2"/>
      <c r="IK82" s="2"/>
      <c r="IL82" s="2"/>
      <c r="IM82" s="2"/>
      <c r="IN82" s="2"/>
      <c r="IO82" s="2"/>
      <c r="IP82" s="2"/>
      <c r="IQ82" s="2"/>
      <c r="IR82" s="2"/>
      <c r="IS82" s="2"/>
      <c r="IT82" s="2"/>
      <c r="IU82" s="2"/>
      <c r="IV82" s="2"/>
      <c r="IW82" s="2"/>
      <c r="IX82" s="2"/>
      <c r="IY82" s="2"/>
      <c r="IZ82" s="2"/>
      <c r="JA82" s="2"/>
      <c r="JB82" s="2"/>
      <c r="JC82" s="2"/>
      <c r="JD82" s="2"/>
      <c r="JE82" s="2"/>
      <c r="JF82" s="2"/>
      <c r="JG82" s="2"/>
      <c r="JH82" s="2"/>
      <c r="JI82" s="2"/>
      <c r="JJ82" s="2"/>
      <c r="JK82" s="2"/>
    </row>
    <row r="83" spans="1:271" x14ac:dyDescent="0.25">
      <c r="A83" t="s">
        <v>40</v>
      </c>
      <c r="B83" s="7" t="s">
        <v>5</v>
      </c>
      <c r="C83" s="12" t="s">
        <v>29</v>
      </c>
      <c r="D83" s="65">
        <v>54.162213999999999</v>
      </c>
      <c r="E83" s="65">
        <v>-1.2845420000000001</v>
      </c>
      <c r="F83" s="9">
        <v>40695</v>
      </c>
      <c r="G83" s="8">
        <v>3</v>
      </c>
      <c r="H83" s="12">
        <v>4</v>
      </c>
      <c r="I83" s="6"/>
      <c r="J83" s="6">
        <v>5</v>
      </c>
      <c r="K83" s="6"/>
      <c r="L83" s="6"/>
      <c r="M83" s="6"/>
      <c r="N83" s="6">
        <v>4</v>
      </c>
      <c r="O83" s="6"/>
      <c r="P83" s="6"/>
      <c r="Q83" s="6"/>
      <c r="R83" s="6"/>
      <c r="S83" s="6"/>
      <c r="T83" s="6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  <c r="CW83" s="2"/>
      <c r="CX83" s="2"/>
      <c r="CY83" s="2"/>
      <c r="CZ83" s="2"/>
      <c r="DA83" s="2"/>
      <c r="DB83" s="2"/>
      <c r="DC83" s="2"/>
      <c r="DD83" s="2"/>
      <c r="DE83" s="2"/>
      <c r="DF83" s="2"/>
      <c r="DG83" s="2"/>
      <c r="DH83" s="2"/>
      <c r="DI83" s="2"/>
      <c r="DJ83" s="2"/>
      <c r="DK83" s="2"/>
      <c r="DL83" s="2"/>
      <c r="DM83" s="2"/>
      <c r="DN83" s="2"/>
      <c r="DO83" s="2"/>
      <c r="DP83" s="2"/>
      <c r="DQ83" s="2"/>
      <c r="DR83" s="2"/>
      <c r="DS83" s="2"/>
      <c r="DT83" s="2"/>
      <c r="DU83" s="2"/>
      <c r="DV83" s="2"/>
      <c r="DW83" s="2"/>
      <c r="DX83" s="2"/>
      <c r="DY83" s="2"/>
      <c r="DZ83" s="2"/>
      <c r="EA83" s="2"/>
      <c r="EB83" s="2"/>
      <c r="EC83" s="2"/>
      <c r="ED83" s="2"/>
      <c r="EE83" s="2"/>
      <c r="EF83" s="2"/>
      <c r="EG83" s="2"/>
      <c r="EH83" s="2"/>
      <c r="EI83" s="2"/>
      <c r="EJ83" s="2"/>
      <c r="EK83" s="2"/>
      <c r="EL83" s="2"/>
      <c r="EM83" s="2"/>
      <c r="EN83" s="2"/>
      <c r="EO83" s="2"/>
      <c r="EP83" s="2"/>
      <c r="EQ83" s="2"/>
      <c r="ER83" s="2"/>
      <c r="ES83" s="2"/>
      <c r="ET83" s="2"/>
      <c r="EU83" s="2"/>
      <c r="EV83" s="2"/>
      <c r="EW83" s="2"/>
      <c r="EX83" s="2"/>
      <c r="EY83" s="2"/>
      <c r="EZ83" s="2"/>
      <c r="FA83" s="2"/>
      <c r="FB83" s="2"/>
      <c r="FC83" s="2"/>
      <c r="FD83" s="2"/>
      <c r="FE83" s="2"/>
      <c r="FF83" s="2"/>
      <c r="FG83" s="2"/>
      <c r="FH83" s="2"/>
      <c r="FI83" s="2"/>
      <c r="FJ83" s="2"/>
      <c r="FK83" s="2"/>
      <c r="FL83" s="2"/>
      <c r="FM83" s="2"/>
      <c r="FN83" s="2"/>
      <c r="FO83" s="2"/>
      <c r="FP83" s="2"/>
      <c r="FQ83" s="2"/>
      <c r="FR83" s="2"/>
      <c r="FS83" s="2"/>
      <c r="FT83" s="2"/>
      <c r="FU83" s="2"/>
      <c r="FV83" s="2"/>
      <c r="FW83" s="2"/>
      <c r="FX83" s="2"/>
      <c r="FY83" s="2"/>
      <c r="FZ83" s="2"/>
      <c r="GA83" s="2"/>
      <c r="GB83" s="2"/>
      <c r="GC83" s="2"/>
      <c r="GD83" s="2"/>
      <c r="GE83" s="2"/>
      <c r="GF83" s="2"/>
      <c r="GG83" s="2"/>
      <c r="GH83" s="2"/>
      <c r="GI83" s="2"/>
      <c r="GJ83" s="2"/>
      <c r="GK83" s="2"/>
      <c r="GL83" s="2"/>
      <c r="GM83" s="2"/>
      <c r="GN83" s="2"/>
      <c r="GO83" s="2"/>
      <c r="GP83" s="2"/>
      <c r="GQ83" s="2"/>
      <c r="GR83" s="2"/>
      <c r="GS83" s="2"/>
      <c r="GT83" s="2"/>
      <c r="GU83" s="2"/>
      <c r="GV83" s="2"/>
      <c r="GW83" s="2"/>
      <c r="GX83" s="2"/>
      <c r="GY83" s="2"/>
      <c r="GZ83" s="2"/>
      <c r="HA83" s="2"/>
      <c r="HB83" s="2"/>
      <c r="HC83" s="2"/>
      <c r="HD83" s="2"/>
      <c r="HE83" s="2"/>
      <c r="HF83" s="2"/>
      <c r="HG83" s="2"/>
      <c r="HH83" s="2"/>
      <c r="HI83" s="2"/>
      <c r="HJ83" s="2"/>
      <c r="HK83" s="2"/>
      <c r="HL83" s="2"/>
      <c r="HM83" s="2"/>
      <c r="HN83" s="2"/>
      <c r="HO83" s="2"/>
      <c r="HP83" s="2"/>
      <c r="HQ83" s="2"/>
      <c r="HR83" s="2"/>
      <c r="HS83" s="2"/>
      <c r="HT83" s="2"/>
      <c r="HU83" s="2"/>
      <c r="HV83" s="2"/>
      <c r="HW83" s="2"/>
      <c r="HX83" s="2"/>
      <c r="HY83" s="2"/>
      <c r="HZ83" s="2"/>
      <c r="IA83" s="2"/>
      <c r="IB83" s="2"/>
      <c r="IC83" s="2"/>
      <c r="ID83" s="2"/>
      <c r="IE83" s="2"/>
      <c r="IF83" s="2"/>
      <c r="IG83" s="2"/>
      <c r="IH83" s="2"/>
      <c r="II83" s="2"/>
      <c r="IJ83" s="2"/>
      <c r="IK83" s="2"/>
      <c r="IL83" s="2"/>
      <c r="IM83" s="2"/>
      <c r="IN83" s="2"/>
      <c r="IO83" s="2"/>
      <c r="IP83" s="2"/>
      <c r="IQ83" s="2"/>
      <c r="IR83" s="2"/>
      <c r="IS83" s="2"/>
      <c r="IT83" s="2"/>
      <c r="IU83" s="2"/>
      <c r="IV83" s="2"/>
      <c r="IW83" s="2"/>
      <c r="IX83" s="2"/>
      <c r="IY83" s="2"/>
      <c r="IZ83" s="2"/>
      <c r="JA83" s="2"/>
      <c r="JB83" s="2"/>
      <c r="JC83" s="2"/>
      <c r="JD83" s="2"/>
      <c r="JE83" s="2"/>
      <c r="JF83" s="2"/>
      <c r="JG83" s="2"/>
      <c r="JH83" s="2"/>
      <c r="JI83" s="2"/>
      <c r="JJ83" s="2"/>
      <c r="JK83" s="2"/>
    </row>
    <row r="84" spans="1:271" x14ac:dyDescent="0.25">
      <c r="A84" t="s">
        <v>40</v>
      </c>
      <c r="B84" s="7" t="s">
        <v>5</v>
      </c>
      <c r="C84" s="12" t="s">
        <v>29</v>
      </c>
      <c r="D84" s="65">
        <v>54.162213999999999</v>
      </c>
      <c r="E84" s="65">
        <v>-1.2845420000000001</v>
      </c>
      <c r="F84" s="9">
        <v>40695</v>
      </c>
      <c r="G84" s="8">
        <v>3</v>
      </c>
      <c r="H84" s="12">
        <v>5</v>
      </c>
      <c r="I84" s="6"/>
      <c r="J84" s="6">
        <v>3</v>
      </c>
      <c r="K84" s="6"/>
      <c r="L84" s="6"/>
      <c r="M84" s="6"/>
      <c r="N84" s="6">
        <v>2</v>
      </c>
      <c r="O84" s="6">
        <v>1</v>
      </c>
      <c r="P84" s="6">
        <v>3</v>
      </c>
      <c r="Q84" s="10"/>
      <c r="R84" s="6"/>
      <c r="S84" s="6"/>
      <c r="T84" s="6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  <c r="CW84" s="2"/>
      <c r="CX84" s="2"/>
      <c r="CY84" s="2"/>
      <c r="CZ84" s="2"/>
      <c r="DA84" s="2"/>
      <c r="DB84" s="2"/>
      <c r="DC84" s="2"/>
      <c r="DD84" s="2"/>
      <c r="DE84" s="2"/>
      <c r="DF84" s="2"/>
      <c r="DG84" s="2"/>
      <c r="DH84" s="2"/>
      <c r="DI84" s="2"/>
      <c r="DJ84" s="2"/>
      <c r="DK84" s="2"/>
      <c r="DL84" s="2"/>
      <c r="DM84" s="2"/>
      <c r="DN84" s="2"/>
      <c r="DO84" s="2"/>
      <c r="DP84" s="2"/>
      <c r="DQ84" s="2"/>
      <c r="DR84" s="2"/>
      <c r="DS84" s="2"/>
      <c r="DT84" s="2"/>
      <c r="DU84" s="2"/>
      <c r="DV84" s="2"/>
      <c r="DW84" s="2"/>
      <c r="DX84" s="2"/>
      <c r="DY84" s="2"/>
      <c r="DZ84" s="2"/>
      <c r="EA84" s="2"/>
      <c r="EB84" s="2"/>
      <c r="EC84" s="2"/>
      <c r="ED84" s="2"/>
      <c r="EE84" s="2"/>
      <c r="EF84" s="2"/>
      <c r="EG84" s="2"/>
      <c r="EH84" s="2"/>
      <c r="EI84" s="2"/>
      <c r="EJ84" s="2"/>
      <c r="EK84" s="2"/>
      <c r="EL84" s="2"/>
      <c r="EM84" s="2"/>
      <c r="EN84" s="2"/>
      <c r="EO84" s="2"/>
      <c r="EP84" s="2"/>
      <c r="EQ84" s="2"/>
      <c r="ER84" s="2"/>
      <c r="ES84" s="2"/>
      <c r="ET84" s="2"/>
      <c r="EU84" s="2"/>
      <c r="EV84" s="2"/>
      <c r="EW84" s="2"/>
      <c r="EX84" s="2"/>
      <c r="EY84" s="2"/>
      <c r="EZ84" s="2"/>
      <c r="FA84" s="2"/>
      <c r="FB84" s="2"/>
      <c r="FC84" s="2"/>
      <c r="FD84" s="2"/>
      <c r="FE84" s="2"/>
      <c r="FF84" s="2"/>
      <c r="FG84" s="2"/>
      <c r="FH84" s="2"/>
      <c r="FI84" s="2"/>
      <c r="FJ84" s="2"/>
      <c r="FK84" s="2"/>
      <c r="FL84" s="2"/>
      <c r="FM84" s="2"/>
      <c r="FN84" s="2"/>
      <c r="FO84" s="2"/>
      <c r="FP84" s="2"/>
      <c r="FQ84" s="2"/>
      <c r="FR84" s="2"/>
      <c r="FS84" s="2"/>
      <c r="FT84" s="2"/>
      <c r="FU84" s="2"/>
      <c r="FV84" s="2"/>
      <c r="FW84" s="2"/>
      <c r="FX84" s="2"/>
      <c r="FY84" s="2"/>
      <c r="FZ84" s="2"/>
      <c r="GA84" s="2"/>
      <c r="GB84" s="2"/>
      <c r="GC84" s="2"/>
      <c r="GD84" s="2"/>
      <c r="GE84" s="2"/>
      <c r="GF84" s="2"/>
      <c r="GG84" s="2"/>
      <c r="GH84" s="2"/>
      <c r="GI84" s="2"/>
      <c r="GJ84" s="2"/>
      <c r="GK84" s="2"/>
      <c r="GL84" s="2"/>
      <c r="GM84" s="2"/>
      <c r="GN84" s="2"/>
      <c r="GO84" s="2"/>
      <c r="GP84" s="2"/>
      <c r="GQ84" s="2"/>
      <c r="GR84" s="2"/>
      <c r="GS84" s="2"/>
      <c r="GT84" s="2"/>
      <c r="GU84" s="2"/>
      <c r="GV84" s="2"/>
      <c r="GW84" s="2"/>
      <c r="GX84" s="2"/>
      <c r="GY84" s="2"/>
      <c r="GZ84" s="2"/>
      <c r="HA84" s="2"/>
      <c r="HB84" s="2"/>
      <c r="HC84" s="2"/>
      <c r="HD84" s="2"/>
      <c r="HE84" s="2"/>
      <c r="HF84" s="2"/>
      <c r="HG84" s="2"/>
      <c r="HH84" s="2"/>
      <c r="HI84" s="2"/>
      <c r="HJ84" s="2"/>
      <c r="HK84" s="2"/>
      <c r="HL84" s="2"/>
      <c r="HM84" s="2"/>
      <c r="HN84" s="2"/>
      <c r="HO84" s="2"/>
      <c r="HP84" s="2"/>
      <c r="HQ84" s="2"/>
      <c r="HR84" s="2"/>
      <c r="HS84" s="2"/>
      <c r="HT84" s="2"/>
      <c r="HU84" s="2"/>
      <c r="HV84" s="2"/>
      <c r="HW84" s="2"/>
      <c r="HX84" s="2"/>
      <c r="HY84" s="2"/>
      <c r="HZ84" s="2"/>
      <c r="IA84" s="2"/>
      <c r="IB84" s="2"/>
      <c r="IC84" s="2"/>
      <c r="ID84" s="2"/>
      <c r="IE84" s="2"/>
      <c r="IF84" s="2"/>
      <c r="IG84" s="2"/>
      <c r="IH84" s="2"/>
      <c r="II84" s="2"/>
      <c r="IJ84" s="2"/>
      <c r="IK84" s="2"/>
      <c r="IL84" s="2"/>
      <c r="IM84" s="2"/>
      <c r="IN84" s="2"/>
      <c r="IO84" s="2"/>
      <c r="IP84" s="2"/>
      <c r="IQ84" s="2"/>
      <c r="IR84" s="2"/>
      <c r="IS84" s="2"/>
      <c r="IT84" s="2"/>
      <c r="IU84" s="2"/>
      <c r="IV84" s="2"/>
      <c r="IW84" s="2"/>
      <c r="IX84" s="2"/>
      <c r="IY84" s="2"/>
      <c r="IZ84" s="2"/>
      <c r="JA84" s="2"/>
      <c r="JB84" s="2"/>
      <c r="JC84" s="2"/>
      <c r="JD84" s="2"/>
      <c r="JE84" s="2"/>
      <c r="JF84" s="2"/>
      <c r="JG84" s="2"/>
      <c r="JH84" s="2"/>
      <c r="JI84" s="2"/>
      <c r="JJ84" s="2"/>
      <c r="JK84" s="2"/>
    </row>
    <row r="85" spans="1:271" x14ac:dyDescent="0.25">
      <c r="A85" t="s">
        <v>40</v>
      </c>
      <c r="B85" s="7" t="s">
        <v>5</v>
      </c>
      <c r="C85" s="12" t="s">
        <v>29</v>
      </c>
      <c r="D85" s="65">
        <v>54.162213999999999</v>
      </c>
      <c r="E85" s="65">
        <v>-1.2845420000000001</v>
      </c>
      <c r="F85" s="9">
        <v>40695</v>
      </c>
      <c r="G85" s="8">
        <v>3</v>
      </c>
      <c r="H85" s="12">
        <v>6</v>
      </c>
      <c r="I85" s="6"/>
      <c r="J85" s="6">
        <v>2</v>
      </c>
      <c r="K85" s="6"/>
      <c r="L85" s="6"/>
      <c r="M85" s="6"/>
      <c r="N85" s="6">
        <v>1</v>
      </c>
      <c r="O85" s="6"/>
      <c r="P85" s="6"/>
      <c r="Q85" s="6"/>
      <c r="R85" s="6"/>
      <c r="S85" s="6"/>
      <c r="T85" s="6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  <c r="CW85" s="2"/>
      <c r="CX85" s="2"/>
      <c r="CY85" s="2"/>
      <c r="CZ85" s="2"/>
      <c r="DA85" s="2"/>
      <c r="DB85" s="2"/>
      <c r="DC85" s="2"/>
      <c r="DD85" s="2"/>
      <c r="DE85" s="2"/>
      <c r="DF85" s="2"/>
      <c r="DG85" s="2"/>
      <c r="DH85" s="2"/>
      <c r="DI85" s="2"/>
      <c r="DJ85" s="2"/>
      <c r="DK85" s="2"/>
      <c r="DL85" s="2"/>
      <c r="DM85" s="2"/>
      <c r="DN85" s="2"/>
      <c r="DO85" s="2"/>
      <c r="DP85" s="2"/>
      <c r="DQ85" s="2"/>
      <c r="DR85" s="2"/>
      <c r="DS85" s="2"/>
      <c r="DT85" s="2"/>
      <c r="DU85" s="2"/>
      <c r="DV85" s="2"/>
      <c r="DW85" s="2"/>
      <c r="DX85" s="2"/>
      <c r="DY85" s="2"/>
      <c r="DZ85" s="2"/>
      <c r="EA85" s="2"/>
      <c r="EB85" s="2"/>
      <c r="EC85" s="2"/>
      <c r="ED85" s="2"/>
      <c r="EE85" s="2"/>
      <c r="EF85" s="2"/>
      <c r="EG85" s="2"/>
      <c r="EH85" s="2"/>
      <c r="EI85" s="2"/>
      <c r="EJ85" s="2"/>
      <c r="EK85" s="2"/>
      <c r="EL85" s="2"/>
      <c r="EM85" s="2"/>
      <c r="EN85" s="2"/>
      <c r="EO85" s="2"/>
      <c r="EP85" s="2"/>
      <c r="EQ85" s="2"/>
      <c r="ER85" s="2"/>
      <c r="ES85" s="2"/>
      <c r="ET85" s="2"/>
      <c r="EU85" s="2"/>
      <c r="EV85" s="2"/>
      <c r="EW85" s="2"/>
      <c r="EX85" s="2"/>
      <c r="EY85" s="2"/>
      <c r="EZ85" s="2"/>
      <c r="FA85" s="2"/>
      <c r="FB85" s="2"/>
      <c r="FC85" s="2"/>
      <c r="FD85" s="2"/>
      <c r="FE85" s="2"/>
      <c r="FF85" s="2"/>
      <c r="FG85" s="2"/>
      <c r="FH85" s="2"/>
      <c r="FI85" s="2"/>
      <c r="FJ85" s="2"/>
      <c r="FK85" s="2"/>
      <c r="FL85" s="2"/>
      <c r="FM85" s="2"/>
      <c r="FN85" s="2"/>
      <c r="FO85" s="2"/>
      <c r="FP85" s="2"/>
      <c r="FQ85" s="2"/>
      <c r="FR85" s="2"/>
      <c r="FS85" s="2"/>
      <c r="FT85" s="2"/>
      <c r="FU85" s="2"/>
      <c r="FV85" s="2"/>
      <c r="FW85" s="2"/>
      <c r="FX85" s="2"/>
      <c r="FY85" s="2"/>
      <c r="FZ85" s="2"/>
      <c r="GA85" s="2"/>
      <c r="GB85" s="2"/>
      <c r="GC85" s="2"/>
      <c r="GD85" s="2"/>
      <c r="GE85" s="2"/>
      <c r="GF85" s="2"/>
      <c r="GG85" s="2"/>
      <c r="GH85" s="2"/>
      <c r="GI85" s="2"/>
      <c r="GJ85" s="2"/>
      <c r="GK85" s="2"/>
      <c r="GL85" s="2"/>
      <c r="GM85" s="2"/>
      <c r="GN85" s="2"/>
      <c r="GO85" s="2"/>
      <c r="GP85" s="2"/>
      <c r="GQ85" s="2"/>
      <c r="GR85" s="2"/>
      <c r="GS85" s="2"/>
      <c r="GT85" s="2"/>
      <c r="GU85" s="2"/>
      <c r="GV85" s="2"/>
      <c r="GW85" s="2"/>
      <c r="GX85" s="2"/>
      <c r="GY85" s="2"/>
      <c r="GZ85" s="2"/>
      <c r="HA85" s="2"/>
      <c r="HB85" s="2"/>
      <c r="HC85" s="2"/>
      <c r="HD85" s="2"/>
      <c r="HE85" s="2"/>
      <c r="HF85" s="2"/>
      <c r="HG85" s="2"/>
      <c r="HH85" s="2"/>
      <c r="HI85" s="2"/>
      <c r="HJ85" s="2"/>
      <c r="HK85" s="2"/>
      <c r="HL85" s="2"/>
      <c r="HM85" s="2"/>
      <c r="HN85" s="2"/>
      <c r="HO85" s="2"/>
      <c r="HP85" s="2"/>
      <c r="HQ85" s="2"/>
      <c r="HR85" s="2"/>
      <c r="HS85" s="2"/>
      <c r="HT85" s="2"/>
      <c r="HU85" s="2"/>
      <c r="HV85" s="2"/>
      <c r="HW85" s="2"/>
      <c r="HX85" s="2"/>
      <c r="HY85" s="2"/>
      <c r="HZ85" s="2"/>
      <c r="IA85" s="2"/>
      <c r="IB85" s="2"/>
      <c r="IC85" s="2"/>
      <c r="ID85" s="2"/>
      <c r="IE85" s="2"/>
      <c r="IF85" s="2"/>
      <c r="IG85" s="2"/>
      <c r="IH85" s="2"/>
      <c r="II85" s="2"/>
      <c r="IJ85" s="2"/>
      <c r="IK85" s="2"/>
      <c r="IL85" s="2"/>
      <c r="IM85" s="2"/>
      <c r="IN85" s="2"/>
      <c r="IO85" s="2"/>
      <c r="IP85" s="2"/>
      <c r="IQ85" s="2"/>
      <c r="IR85" s="2"/>
      <c r="IS85" s="2"/>
      <c r="IT85" s="2"/>
      <c r="IU85" s="2"/>
      <c r="IV85" s="2"/>
      <c r="IW85" s="2"/>
      <c r="IX85" s="2"/>
      <c r="IY85" s="2"/>
      <c r="IZ85" s="2"/>
      <c r="JA85" s="2"/>
      <c r="JB85" s="2"/>
      <c r="JC85" s="2"/>
      <c r="JD85" s="2"/>
      <c r="JE85" s="2"/>
      <c r="JF85" s="2"/>
      <c r="JG85" s="2"/>
      <c r="JH85" s="2"/>
      <c r="JI85" s="2"/>
      <c r="JJ85" s="2"/>
      <c r="JK85" s="2"/>
    </row>
    <row r="86" spans="1:271" s="1" customFormat="1" x14ac:dyDescent="0.25">
      <c r="A86" s="1" t="s">
        <v>40</v>
      </c>
      <c r="B86" s="29" t="s">
        <v>5</v>
      </c>
      <c r="C86" s="27" t="s">
        <v>34</v>
      </c>
      <c r="D86" s="65">
        <v>53.913330000000002</v>
      </c>
      <c r="E86" s="65">
        <v>-1.5284219999999999</v>
      </c>
      <c r="F86" s="25">
        <v>40695</v>
      </c>
      <c r="G86" s="26">
        <v>2</v>
      </c>
      <c r="H86" s="27">
        <v>1</v>
      </c>
      <c r="I86" s="28">
        <v>3</v>
      </c>
      <c r="J86" s="28"/>
      <c r="K86" s="28"/>
      <c r="L86" s="28"/>
      <c r="M86" s="28"/>
      <c r="N86" s="28">
        <v>1</v>
      </c>
      <c r="O86" s="28"/>
      <c r="P86" s="28"/>
      <c r="Q86" s="28"/>
      <c r="R86" s="5"/>
      <c r="S86" s="5"/>
      <c r="T86" s="28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  <c r="CW86" s="2"/>
      <c r="CX86" s="2"/>
      <c r="CY86" s="2"/>
      <c r="CZ86" s="2"/>
      <c r="DA86" s="2"/>
      <c r="DB86" s="2"/>
      <c r="DC86" s="2"/>
      <c r="DD86" s="2"/>
      <c r="DE86" s="2"/>
      <c r="DF86" s="2"/>
      <c r="DG86" s="2"/>
      <c r="DH86" s="2"/>
      <c r="DI86" s="2"/>
      <c r="DJ86" s="2"/>
      <c r="DK86" s="2"/>
      <c r="DL86" s="2"/>
      <c r="DM86" s="2"/>
      <c r="DN86" s="2"/>
      <c r="DO86" s="2"/>
      <c r="DP86" s="2"/>
      <c r="DQ86" s="2"/>
      <c r="DR86" s="2"/>
      <c r="DS86" s="2"/>
      <c r="DT86" s="2"/>
      <c r="DU86" s="2"/>
      <c r="DV86" s="2"/>
      <c r="DW86" s="2"/>
      <c r="DX86" s="2"/>
      <c r="DY86" s="2"/>
      <c r="DZ86" s="2"/>
      <c r="EA86" s="2"/>
      <c r="EB86" s="2"/>
      <c r="EC86" s="2"/>
      <c r="ED86" s="2"/>
      <c r="EE86" s="2"/>
      <c r="EF86" s="2"/>
      <c r="EG86" s="2"/>
      <c r="EH86" s="2"/>
      <c r="EI86" s="2"/>
      <c r="EJ86" s="2"/>
      <c r="EK86" s="2"/>
      <c r="EL86" s="2"/>
      <c r="EM86" s="2"/>
      <c r="EN86" s="2"/>
      <c r="EO86" s="2"/>
      <c r="EP86" s="2"/>
      <c r="EQ86" s="2"/>
      <c r="ER86" s="2"/>
      <c r="ES86" s="2"/>
      <c r="ET86" s="2"/>
      <c r="EU86" s="2"/>
      <c r="EV86" s="2"/>
      <c r="EW86" s="2"/>
      <c r="EX86" s="2"/>
      <c r="EY86" s="2"/>
      <c r="EZ86" s="2"/>
      <c r="FA86" s="2"/>
      <c r="FB86" s="2"/>
      <c r="FC86" s="2"/>
      <c r="FD86" s="2"/>
      <c r="FE86" s="2"/>
      <c r="FF86" s="2"/>
      <c r="FG86" s="2"/>
      <c r="FH86" s="2"/>
      <c r="FI86" s="2"/>
      <c r="FJ86" s="2"/>
      <c r="FK86" s="2"/>
      <c r="FL86" s="2"/>
      <c r="FM86" s="2"/>
      <c r="FN86" s="2"/>
      <c r="FO86" s="2"/>
      <c r="FP86" s="2"/>
      <c r="FQ86" s="2"/>
      <c r="FR86" s="2"/>
      <c r="FS86" s="2"/>
      <c r="FT86" s="2"/>
      <c r="FU86" s="2"/>
      <c r="FV86" s="2"/>
      <c r="FW86" s="2"/>
      <c r="FX86" s="2"/>
      <c r="FY86" s="2"/>
      <c r="FZ86" s="2"/>
      <c r="GA86" s="2"/>
      <c r="GB86" s="2"/>
      <c r="GC86" s="2"/>
      <c r="GD86" s="2"/>
      <c r="GE86" s="2"/>
      <c r="GF86" s="2"/>
      <c r="GG86" s="2"/>
      <c r="GH86" s="2"/>
      <c r="GI86" s="2"/>
      <c r="GJ86" s="2"/>
      <c r="GK86" s="2"/>
      <c r="GL86" s="2"/>
      <c r="GM86" s="2"/>
      <c r="GN86" s="2"/>
      <c r="GO86" s="2"/>
      <c r="GP86" s="2"/>
      <c r="GQ86" s="2"/>
      <c r="GR86" s="2"/>
      <c r="GS86" s="2"/>
      <c r="GT86" s="2"/>
      <c r="GU86" s="2"/>
      <c r="GV86" s="2"/>
      <c r="GW86" s="2"/>
      <c r="GX86" s="2"/>
      <c r="GY86" s="2"/>
      <c r="GZ86" s="2"/>
      <c r="HA86" s="2"/>
      <c r="HB86" s="2"/>
      <c r="HC86" s="2"/>
      <c r="HD86" s="2"/>
      <c r="HE86" s="2"/>
      <c r="HF86" s="2"/>
      <c r="HG86" s="2"/>
      <c r="HH86" s="2"/>
      <c r="HI86" s="2"/>
      <c r="HJ86" s="2"/>
      <c r="HK86" s="2"/>
      <c r="HL86" s="2"/>
      <c r="HM86" s="2"/>
      <c r="HN86" s="2"/>
      <c r="HO86" s="2"/>
      <c r="HP86" s="2"/>
      <c r="HQ86" s="2"/>
      <c r="HR86" s="2"/>
      <c r="HS86" s="2"/>
      <c r="HT86" s="2"/>
      <c r="HU86" s="2"/>
      <c r="HV86" s="2"/>
      <c r="HW86" s="2"/>
      <c r="HX86" s="2"/>
      <c r="HY86" s="2"/>
      <c r="HZ86" s="2"/>
      <c r="IA86" s="2"/>
      <c r="IB86" s="2"/>
      <c r="IC86" s="2"/>
      <c r="ID86" s="2"/>
      <c r="IE86" s="2"/>
      <c r="IF86" s="2"/>
      <c r="IG86" s="2"/>
      <c r="IH86" s="2"/>
      <c r="II86" s="2"/>
      <c r="IJ86" s="2"/>
      <c r="IK86" s="2"/>
      <c r="IL86" s="2"/>
      <c r="IM86" s="2"/>
      <c r="IN86" s="2"/>
      <c r="IO86" s="2"/>
      <c r="IP86" s="2"/>
      <c r="IQ86" s="2"/>
      <c r="IR86" s="2"/>
      <c r="IS86" s="2"/>
      <c r="IT86" s="2"/>
      <c r="IU86" s="2"/>
      <c r="IV86" s="2"/>
      <c r="IW86" s="2"/>
      <c r="IX86" s="2"/>
      <c r="IY86" s="2"/>
      <c r="IZ86" s="2"/>
      <c r="JA86" s="2"/>
      <c r="JB86" s="2"/>
      <c r="JC86" s="2"/>
      <c r="JD86" s="2"/>
      <c r="JE86" s="2"/>
      <c r="JF86" s="2"/>
      <c r="JG86" s="2"/>
      <c r="JH86" s="2"/>
      <c r="JI86" s="2"/>
      <c r="JJ86" s="2"/>
      <c r="JK86" s="2"/>
    </row>
    <row r="87" spans="1:271" x14ac:dyDescent="0.25">
      <c r="A87" t="s">
        <v>40</v>
      </c>
      <c r="B87" s="7" t="s">
        <v>5</v>
      </c>
      <c r="C87" s="12" t="s">
        <v>34</v>
      </c>
      <c r="D87" s="65">
        <v>53.913330000000002</v>
      </c>
      <c r="E87" s="65">
        <v>-1.5284219999999999</v>
      </c>
      <c r="F87" s="9">
        <v>40695</v>
      </c>
      <c r="G87" s="8">
        <v>2</v>
      </c>
      <c r="H87" s="12">
        <v>2</v>
      </c>
      <c r="I87" s="10"/>
      <c r="J87" s="10"/>
      <c r="K87" s="10"/>
      <c r="L87" s="10"/>
      <c r="M87" s="10"/>
      <c r="N87" s="10">
        <v>1</v>
      </c>
      <c r="O87" s="10"/>
      <c r="P87" s="10"/>
      <c r="Q87" s="6"/>
      <c r="R87" s="6"/>
      <c r="S87" s="6"/>
      <c r="T87" s="10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  <c r="CW87" s="2"/>
      <c r="CX87" s="2"/>
      <c r="CY87" s="2"/>
      <c r="CZ87" s="2"/>
      <c r="DA87" s="2"/>
      <c r="DB87" s="2"/>
      <c r="DC87" s="2"/>
      <c r="DD87" s="2"/>
      <c r="DE87" s="2"/>
      <c r="DF87" s="2"/>
      <c r="DG87" s="2"/>
      <c r="DH87" s="2"/>
      <c r="DI87" s="2"/>
      <c r="DJ87" s="2"/>
      <c r="DK87" s="2"/>
      <c r="DL87" s="2"/>
      <c r="DM87" s="2"/>
      <c r="DN87" s="2"/>
      <c r="DO87" s="2"/>
      <c r="DP87" s="2"/>
      <c r="DQ87" s="2"/>
      <c r="DR87" s="2"/>
      <c r="DS87" s="2"/>
      <c r="DT87" s="2"/>
      <c r="DU87" s="2"/>
      <c r="DV87" s="2"/>
      <c r="DW87" s="2"/>
      <c r="DX87" s="2"/>
      <c r="DY87" s="2"/>
      <c r="DZ87" s="2"/>
      <c r="EA87" s="2"/>
      <c r="EB87" s="2"/>
      <c r="EC87" s="2"/>
      <c r="ED87" s="2"/>
      <c r="EE87" s="2"/>
      <c r="EF87" s="2"/>
      <c r="EG87" s="2"/>
      <c r="EH87" s="2"/>
      <c r="EI87" s="2"/>
      <c r="EJ87" s="2"/>
      <c r="EK87" s="2"/>
      <c r="EL87" s="2"/>
      <c r="EM87" s="2"/>
      <c r="EN87" s="2"/>
      <c r="EO87" s="2"/>
      <c r="EP87" s="2"/>
      <c r="EQ87" s="2"/>
      <c r="ER87" s="2"/>
      <c r="ES87" s="2"/>
      <c r="ET87" s="2"/>
      <c r="EU87" s="2"/>
      <c r="EV87" s="2"/>
      <c r="EW87" s="2"/>
      <c r="EX87" s="2"/>
      <c r="EY87" s="2"/>
      <c r="EZ87" s="2"/>
      <c r="FA87" s="2"/>
      <c r="FB87" s="2"/>
      <c r="FC87" s="2"/>
      <c r="FD87" s="2"/>
      <c r="FE87" s="2"/>
      <c r="FF87" s="2"/>
      <c r="FG87" s="2"/>
      <c r="FH87" s="2"/>
      <c r="FI87" s="2"/>
      <c r="FJ87" s="2"/>
      <c r="FK87" s="2"/>
      <c r="FL87" s="2"/>
      <c r="FM87" s="2"/>
      <c r="FN87" s="2"/>
      <c r="FO87" s="2"/>
      <c r="FP87" s="2"/>
      <c r="FQ87" s="2"/>
      <c r="FR87" s="2"/>
      <c r="FS87" s="2"/>
      <c r="FT87" s="2"/>
      <c r="FU87" s="2"/>
      <c r="FV87" s="2"/>
      <c r="FW87" s="2"/>
      <c r="FX87" s="2"/>
      <c r="FY87" s="2"/>
      <c r="FZ87" s="2"/>
      <c r="GA87" s="2"/>
      <c r="GB87" s="2"/>
      <c r="GC87" s="2"/>
      <c r="GD87" s="2"/>
      <c r="GE87" s="2"/>
      <c r="GF87" s="2"/>
      <c r="GG87" s="2"/>
      <c r="GH87" s="2"/>
      <c r="GI87" s="2"/>
      <c r="GJ87" s="2"/>
      <c r="GK87" s="2"/>
      <c r="GL87" s="2"/>
      <c r="GM87" s="2"/>
      <c r="GN87" s="2"/>
      <c r="GO87" s="2"/>
      <c r="GP87" s="2"/>
      <c r="GQ87" s="2"/>
      <c r="GR87" s="2"/>
      <c r="GS87" s="2"/>
      <c r="GT87" s="2"/>
      <c r="GU87" s="2"/>
      <c r="GV87" s="2"/>
      <c r="GW87" s="2"/>
      <c r="GX87" s="2"/>
      <c r="GY87" s="2"/>
      <c r="GZ87" s="2"/>
      <c r="HA87" s="2"/>
      <c r="HB87" s="2"/>
      <c r="HC87" s="2"/>
      <c r="HD87" s="2"/>
      <c r="HE87" s="2"/>
      <c r="HF87" s="2"/>
      <c r="HG87" s="2"/>
      <c r="HH87" s="2"/>
      <c r="HI87" s="2"/>
      <c r="HJ87" s="2"/>
      <c r="HK87" s="2"/>
      <c r="HL87" s="2"/>
      <c r="HM87" s="2"/>
      <c r="HN87" s="2"/>
      <c r="HO87" s="2"/>
      <c r="HP87" s="2"/>
      <c r="HQ87" s="2"/>
      <c r="HR87" s="2"/>
      <c r="HS87" s="2"/>
      <c r="HT87" s="2"/>
      <c r="HU87" s="2"/>
      <c r="HV87" s="2"/>
      <c r="HW87" s="2"/>
      <c r="HX87" s="2"/>
      <c r="HY87" s="2"/>
      <c r="HZ87" s="2"/>
      <c r="IA87" s="2"/>
      <c r="IB87" s="2"/>
      <c r="IC87" s="2"/>
      <c r="ID87" s="2"/>
      <c r="IE87" s="2"/>
      <c r="IF87" s="2"/>
      <c r="IG87" s="2"/>
      <c r="IH87" s="2"/>
      <c r="II87" s="2"/>
      <c r="IJ87" s="2"/>
      <c r="IK87" s="2"/>
      <c r="IL87" s="2"/>
      <c r="IM87" s="2"/>
      <c r="IN87" s="2"/>
      <c r="IO87" s="2"/>
      <c r="IP87" s="2"/>
      <c r="IQ87" s="2"/>
      <c r="IR87" s="2"/>
      <c r="IS87" s="2"/>
      <c r="IT87" s="2"/>
      <c r="IU87" s="2"/>
      <c r="IV87" s="2"/>
      <c r="IW87" s="2"/>
      <c r="IX87" s="2"/>
      <c r="IY87" s="2"/>
      <c r="IZ87" s="2"/>
      <c r="JA87" s="2"/>
      <c r="JB87" s="2"/>
      <c r="JC87" s="2"/>
      <c r="JD87" s="2"/>
      <c r="JE87" s="2"/>
      <c r="JF87" s="2"/>
      <c r="JG87" s="2"/>
      <c r="JH87" s="2"/>
      <c r="JI87" s="2"/>
      <c r="JJ87" s="2"/>
      <c r="JK87" s="2"/>
    </row>
    <row r="88" spans="1:271" x14ac:dyDescent="0.25">
      <c r="A88" t="s">
        <v>40</v>
      </c>
      <c r="B88" s="7" t="s">
        <v>5</v>
      </c>
      <c r="C88" s="12" t="s">
        <v>34</v>
      </c>
      <c r="D88" s="65">
        <v>53.913330000000002</v>
      </c>
      <c r="E88" s="65">
        <v>-1.5284219999999999</v>
      </c>
      <c r="F88" s="9">
        <v>40695</v>
      </c>
      <c r="G88" s="8">
        <v>2</v>
      </c>
      <c r="H88" s="12">
        <v>3</v>
      </c>
      <c r="I88" s="10">
        <v>4</v>
      </c>
      <c r="J88" s="10"/>
      <c r="K88" s="10"/>
      <c r="L88" s="10"/>
      <c r="M88" s="10"/>
      <c r="N88" s="10"/>
      <c r="O88" s="10"/>
      <c r="P88" s="10"/>
      <c r="Q88" s="10"/>
      <c r="R88" s="6"/>
      <c r="S88" s="6"/>
      <c r="T88" s="10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  <c r="CW88" s="2"/>
      <c r="CX88" s="2"/>
      <c r="CY88" s="2"/>
      <c r="CZ88" s="2"/>
      <c r="DA88" s="2"/>
      <c r="DB88" s="2"/>
      <c r="DC88" s="2"/>
      <c r="DD88" s="2"/>
      <c r="DE88" s="2"/>
      <c r="DF88" s="2"/>
      <c r="DG88" s="2"/>
      <c r="DH88" s="2"/>
      <c r="DI88" s="2"/>
      <c r="DJ88" s="2"/>
      <c r="DK88" s="2"/>
      <c r="DL88" s="2"/>
      <c r="DM88" s="2"/>
      <c r="DN88" s="2"/>
      <c r="DO88" s="2"/>
      <c r="DP88" s="2"/>
      <c r="DQ88" s="2"/>
      <c r="DR88" s="2"/>
      <c r="DS88" s="2"/>
      <c r="DT88" s="2"/>
      <c r="DU88" s="2"/>
      <c r="DV88" s="2"/>
      <c r="DW88" s="2"/>
      <c r="DX88" s="2"/>
      <c r="DY88" s="2"/>
      <c r="DZ88" s="2"/>
      <c r="EA88" s="2"/>
      <c r="EB88" s="2"/>
      <c r="EC88" s="2"/>
      <c r="ED88" s="2"/>
      <c r="EE88" s="2"/>
      <c r="EF88" s="2"/>
      <c r="EG88" s="2"/>
      <c r="EH88" s="2"/>
      <c r="EI88" s="2"/>
      <c r="EJ88" s="2"/>
      <c r="EK88" s="2"/>
      <c r="EL88" s="2"/>
      <c r="EM88" s="2"/>
      <c r="EN88" s="2"/>
      <c r="EO88" s="2"/>
      <c r="EP88" s="2"/>
      <c r="EQ88" s="2"/>
      <c r="ER88" s="2"/>
      <c r="ES88" s="2"/>
      <c r="ET88" s="2"/>
      <c r="EU88" s="2"/>
      <c r="EV88" s="2"/>
      <c r="EW88" s="2"/>
      <c r="EX88" s="2"/>
      <c r="EY88" s="2"/>
      <c r="EZ88" s="2"/>
      <c r="FA88" s="2"/>
      <c r="FB88" s="2"/>
      <c r="FC88" s="2"/>
      <c r="FD88" s="2"/>
      <c r="FE88" s="2"/>
      <c r="FF88" s="2"/>
      <c r="FG88" s="2"/>
      <c r="FH88" s="2"/>
      <c r="FI88" s="2"/>
      <c r="FJ88" s="2"/>
      <c r="FK88" s="2"/>
      <c r="FL88" s="2"/>
      <c r="FM88" s="2"/>
      <c r="FN88" s="2"/>
      <c r="FO88" s="2"/>
      <c r="FP88" s="2"/>
      <c r="FQ88" s="2"/>
      <c r="FR88" s="2"/>
      <c r="FS88" s="2"/>
      <c r="FT88" s="2"/>
      <c r="FU88" s="2"/>
      <c r="FV88" s="2"/>
      <c r="FW88" s="2"/>
      <c r="FX88" s="2"/>
      <c r="FY88" s="2"/>
      <c r="FZ88" s="2"/>
      <c r="GA88" s="2"/>
      <c r="GB88" s="2"/>
      <c r="GC88" s="2"/>
      <c r="GD88" s="2"/>
      <c r="GE88" s="2"/>
      <c r="GF88" s="2"/>
      <c r="GG88" s="2"/>
      <c r="GH88" s="2"/>
      <c r="GI88" s="2"/>
      <c r="GJ88" s="2"/>
      <c r="GK88" s="2"/>
      <c r="GL88" s="2"/>
      <c r="GM88" s="2"/>
      <c r="GN88" s="2"/>
      <c r="GO88" s="2"/>
      <c r="GP88" s="2"/>
      <c r="GQ88" s="2"/>
      <c r="GR88" s="2"/>
      <c r="GS88" s="2"/>
      <c r="GT88" s="2"/>
      <c r="GU88" s="2"/>
      <c r="GV88" s="2"/>
      <c r="GW88" s="2"/>
      <c r="GX88" s="2"/>
      <c r="GY88" s="2"/>
      <c r="GZ88" s="2"/>
      <c r="HA88" s="2"/>
      <c r="HB88" s="2"/>
      <c r="HC88" s="2"/>
      <c r="HD88" s="2"/>
      <c r="HE88" s="2"/>
      <c r="HF88" s="2"/>
      <c r="HG88" s="2"/>
      <c r="HH88" s="2"/>
      <c r="HI88" s="2"/>
      <c r="HJ88" s="2"/>
      <c r="HK88" s="2"/>
      <c r="HL88" s="2"/>
      <c r="HM88" s="2"/>
      <c r="HN88" s="2"/>
      <c r="HO88" s="2"/>
      <c r="HP88" s="2"/>
      <c r="HQ88" s="2"/>
      <c r="HR88" s="2"/>
      <c r="HS88" s="2"/>
      <c r="HT88" s="2"/>
      <c r="HU88" s="2"/>
      <c r="HV88" s="2"/>
      <c r="HW88" s="2"/>
      <c r="HX88" s="2"/>
      <c r="HY88" s="2"/>
      <c r="HZ88" s="2"/>
      <c r="IA88" s="2"/>
      <c r="IB88" s="2"/>
      <c r="IC88" s="2"/>
      <c r="ID88" s="2"/>
      <c r="IE88" s="2"/>
      <c r="IF88" s="2"/>
      <c r="IG88" s="2"/>
      <c r="IH88" s="2"/>
      <c r="II88" s="2"/>
      <c r="IJ88" s="2"/>
      <c r="IK88" s="2"/>
      <c r="IL88" s="2"/>
      <c r="IM88" s="2"/>
      <c r="IN88" s="2"/>
      <c r="IO88" s="2"/>
      <c r="IP88" s="2"/>
      <c r="IQ88" s="2"/>
      <c r="IR88" s="2"/>
      <c r="IS88" s="2"/>
      <c r="IT88" s="2"/>
      <c r="IU88" s="2"/>
      <c r="IV88" s="2"/>
      <c r="IW88" s="2"/>
      <c r="IX88" s="2"/>
      <c r="IY88" s="2"/>
      <c r="IZ88" s="2"/>
      <c r="JA88" s="2"/>
      <c r="JB88" s="2"/>
      <c r="JC88" s="2"/>
      <c r="JD88" s="2"/>
      <c r="JE88" s="2"/>
      <c r="JF88" s="2"/>
      <c r="JG88" s="2"/>
      <c r="JH88" s="2"/>
      <c r="JI88" s="2"/>
      <c r="JJ88" s="2"/>
      <c r="JK88" s="2"/>
    </row>
    <row r="89" spans="1:271" x14ac:dyDescent="0.25">
      <c r="A89" t="s">
        <v>40</v>
      </c>
      <c r="B89" s="7" t="s">
        <v>5</v>
      </c>
      <c r="C89" s="12" t="s">
        <v>34</v>
      </c>
      <c r="D89" s="65">
        <v>53.913330000000002</v>
      </c>
      <c r="E89" s="65">
        <v>-1.5284219999999999</v>
      </c>
      <c r="F89" s="9">
        <v>40695</v>
      </c>
      <c r="G89" s="8">
        <v>2</v>
      </c>
      <c r="H89" s="12">
        <v>4</v>
      </c>
      <c r="I89" s="10">
        <v>1</v>
      </c>
      <c r="J89" s="10"/>
      <c r="K89" s="10"/>
      <c r="L89" s="10"/>
      <c r="M89" s="10"/>
      <c r="N89" s="10">
        <v>1</v>
      </c>
      <c r="O89" s="10"/>
      <c r="P89" s="10"/>
      <c r="Q89" s="6"/>
      <c r="R89" s="6"/>
      <c r="S89" s="6"/>
      <c r="T89" s="10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  <c r="CW89" s="2"/>
      <c r="CX89" s="2"/>
      <c r="CY89" s="2"/>
      <c r="CZ89" s="2"/>
      <c r="DA89" s="2"/>
      <c r="DB89" s="2"/>
      <c r="DC89" s="2"/>
      <c r="DD89" s="2"/>
      <c r="DE89" s="2"/>
      <c r="DF89" s="2"/>
      <c r="DG89" s="2"/>
      <c r="DH89" s="2"/>
      <c r="DI89" s="2"/>
      <c r="DJ89" s="2"/>
      <c r="DK89" s="2"/>
      <c r="DL89" s="2"/>
      <c r="DM89" s="2"/>
      <c r="DN89" s="2"/>
      <c r="DO89" s="2"/>
      <c r="DP89" s="2"/>
      <c r="DQ89" s="2"/>
      <c r="DR89" s="2"/>
      <c r="DS89" s="2"/>
      <c r="DT89" s="2"/>
      <c r="DU89" s="2"/>
      <c r="DV89" s="2"/>
      <c r="DW89" s="2"/>
      <c r="DX89" s="2"/>
      <c r="DY89" s="2"/>
      <c r="DZ89" s="2"/>
      <c r="EA89" s="2"/>
      <c r="EB89" s="2"/>
      <c r="EC89" s="2"/>
      <c r="ED89" s="2"/>
      <c r="EE89" s="2"/>
      <c r="EF89" s="2"/>
      <c r="EG89" s="2"/>
      <c r="EH89" s="2"/>
      <c r="EI89" s="2"/>
      <c r="EJ89" s="2"/>
      <c r="EK89" s="2"/>
      <c r="EL89" s="2"/>
      <c r="EM89" s="2"/>
      <c r="EN89" s="2"/>
      <c r="EO89" s="2"/>
      <c r="EP89" s="2"/>
      <c r="EQ89" s="2"/>
      <c r="ER89" s="2"/>
      <c r="ES89" s="2"/>
      <c r="ET89" s="2"/>
      <c r="EU89" s="2"/>
      <c r="EV89" s="2"/>
      <c r="EW89" s="2"/>
      <c r="EX89" s="2"/>
      <c r="EY89" s="2"/>
      <c r="EZ89" s="2"/>
      <c r="FA89" s="2"/>
      <c r="FB89" s="2"/>
      <c r="FC89" s="2"/>
      <c r="FD89" s="2"/>
      <c r="FE89" s="2"/>
      <c r="FF89" s="2"/>
      <c r="FG89" s="2"/>
      <c r="FH89" s="2"/>
      <c r="FI89" s="2"/>
      <c r="FJ89" s="2"/>
      <c r="FK89" s="2"/>
      <c r="FL89" s="2"/>
      <c r="FM89" s="2"/>
      <c r="FN89" s="2"/>
      <c r="FO89" s="2"/>
      <c r="FP89" s="2"/>
      <c r="FQ89" s="2"/>
      <c r="FR89" s="2"/>
      <c r="FS89" s="2"/>
      <c r="FT89" s="2"/>
      <c r="FU89" s="2"/>
      <c r="FV89" s="2"/>
      <c r="FW89" s="2"/>
      <c r="FX89" s="2"/>
      <c r="FY89" s="2"/>
      <c r="FZ89" s="2"/>
      <c r="GA89" s="2"/>
      <c r="GB89" s="2"/>
      <c r="GC89" s="2"/>
      <c r="GD89" s="2"/>
      <c r="GE89" s="2"/>
      <c r="GF89" s="2"/>
      <c r="GG89" s="2"/>
      <c r="GH89" s="2"/>
      <c r="GI89" s="2"/>
      <c r="GJ89" s="2"/>
      <c r="GK89" s="2"/>
      <c r="GL89" s="2"/>
      <c r="GM89" s="2"/>
      <c r="GN89" s="2"/>
      <c r="GO89" s="2"/>
      <c r="GP89" s="2"/>
      <c r="GQ89" s="2"/>
      <c r="GR89" s="2"/>
      <c r="GS89" s="2"/>
      <c r="GT89" s="2"/>
      <c r="GU89" s="2"/>
      <c r="GV89" s="2"/>
      <c r="GW89" s="2"/>
      <c r="GX89" s="2"/>
      <c r="GY89" s="2"/>
      <c r="GZ89" s="2"/>
      <c r="HA89" s="2"/>
      <c r="HB89" s="2"/>
      <c r="HC89" s="2"/>
      <c r="HD89" s="2"/>
      <c r="HE89" s="2"/>
      <c r="HF89" s="2"/>
      <c r="HG89" s="2"/>
      <c r="HH89" s="2"/>
      <c r="HI89" s="2"/>
      <c r="HJ89" s="2"/>
      <c r="HK89" s="2"/>
      <c r="HL89" s="2"/>
      <c r="HM89" s="2"/>
      <c r="HN89" s="2"/>
      <c r="HO89" s="2"/>
      <c r="HP89" s="2"/>
      <c r="HQ89" s="2"/>
      <c r="HR89" s="2"/>
      <c r="HS89" s="2"/>
      <c r="HT89" s="2"/>
      <c r="HU89" s="2"/>
      <c r="HV89" s="2"/>
      <c r="HW89" s="2"/>
      <c r="HX89" s="2"/>
      <c r="HY89" s="2"/>
      <c r="HZ89" s="2"/>
      <c r="IA89" s="2"/>
      <c r="IB89" s="2"/>
      <c r="IC89" s="2"/>
      <c r="ID89" s="2"/>
      <c r="IE89" s="2"/>
      <c r="IF89" s="2"/>
      <c r="IG89" s="2"/>
      <c r="IH89" s="2"/>
      <c r="II89" s="2"/>
      <c r="IJ89" s="2"/>
      <c r="IK89" s="2"/>
      <c r="IL89" s="2"/>
      <c r="IM89" s="2"/>
      <c r="IN89" s="2"/>
      <c r="IO89" s="2"/>
      <c r="IP89" s="2"/>
      <c r="IQ89" s="2"/>
      <c r="IR89" s="2"/>
      <c r="IS89" s="2"/>
      <c r="IT89" s="2"/>
      <c r="IU89" s="2"/>
      <c r="IV89" s="2"/>
      <c r="IW89" s="2"/>
      <c r="IX89" s="2"/>
      <c r="IY89" s="2"/>
      <c r="IZ89" s="2"/>
      <c r="JA89" s="2"/>
      <c r="JB89" s="2"/>
      <c r="JC89" s="2"/>
      <c r="JD89" s="2"/>
      <c r="JE89" s="2"/>
      <c r="JF89" s="2"/>
      <c r="JG89" s="2"/>
      <c r="JH89" s="2"/>
      <c r="JI89" s="2"/>
      <c r="JJ89" s="2"/>
      <c r="JK89" s="2"/>
    </row>
    <row r="90" spans="1:271" x14ac:dyDescent="0.25">
      <c r="A90" t="s">
        <v>40</v>
      </c>
      <c r="B90" s="7" t="s">
        <v>5</v>
      </c>
      <c r="C90" s="12" t="s">
        <v>34</v>
      </c>
      <c r="D90" s="65">
        <v>53.913330000000002</v>
      </c>
      <c r="E90" s="65">
        <v>-1.5284219999999999</v>
      </c>
      <c r="F90" s="9">
        <v>40695</v>
      </c>
      <c r="G90" s="8">
        <v>2</v>
      </c>
      <c r="H90" s="12">
        <v>5</v>
      </c>
      <c r="I90" s="10">
        <v>9</v>
      </c>
      <c r="J90" s="10"/>
      <c r="K90" s="10"/>
      <c r="L90" s="10"/>
      <c r="M90" s="10"/>
      <c r="N90" s="10">
        <v>1</v>
      </c>
      <c r="O90" s="10"/>
      <c r="P90" s="10"/>
      <c r="Q90" s="10"/>
      <c r="R90" s="6"/>
      <c r="S90" s="6"/>
      <c r="T90" s="10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  <c r="CW90" s="2"/>
      <c r="CX90" s="2"/>
      <c r="CY90" s="2"/>
      <c r="CZ90" s="2"/>
      <c r="DA90" s="2"/>
      <c r="DB90" s="2"/>
      <c r="DC90" s="2"/>
      <c r="DD90" s="2"/>
      <c r="DE90" s="2"/>
      <c r="DF90" s="2"/>
      <c r="DG90" s="2"/>
      <c r="DH90" s="2"/>
      <c r="DI90" s="2"/>
      <c r="DJ90" s="2"/>
      <c r="DK90" s="2"/>
      <c r="DL90" s="2"/>
      <c r="DM90" s="2"/>
      <c r="DN90" s="2"/>
      <c r="DO90" s="2"/>
      <c r="DP90" s="2"/>
      <c r="DQ90" s="2"/>
      <c r="DR90" s="2"/>
      <c r="DS90" s="2"/>
      <c r="DT90" s="2"/>
      <c r="DU90" s="2"/>
      <c r="DV90" s="2"/>
      <c r="DW90" s="2"/>
      <c r="DX90" s="2"/>
      <c r="DY90" s="2"/>
      <c r="DZ90" s="2"/>
      <c r="EA90" s="2"/>
      <c r="EB90" s="2"/>
      <c r="EC90" s="2"/>
      <c r="ED90" s="2"/>
      <c r="EE90" s="2"/>
      <c r="EF90" s="2"/>
      <c r="EG90" s="2"/>
      <c r="EH90" s="2"/>
      <c r="EI90" s="2"/>
      <c r="EJ90" s="2"/>
      <c r="EK90" s="2"/>
      <c r="EL90" s="2"/>
      <c r="EM90" s="2"/>
      <c r="EN90" s="2"/>
      <c r="EO90" s="2"/>
      <c r="EP90" s="2"/>
      <c r="EQ90" s="2"/>
      <c r="ER90" s="2"/>
      <c r="ES90" s="2"/>
      <c r="ET90" s="2"/>
      <c r="EU90" s="2"/>
      <c r="EV90" s="2"/>
      <c r="EW90" s="2"/>
      <c r="EX90" s="2"/>
      <c r="EY90" s="2"/>
      <c r="EZ90" s="2"/>
      <c r="FA90" s="2"/>
      <c r="FB90" s="2"/>
      <c r="FC90" s="2"/>
      <c r="FD90" s="2"/>
      <c r="FE90" s="2"/>
      <c r="FF90" s="2"/>
      <c r="FG90" s="2"/>
      <c r="FH90" s="2"/>
      <c r="FI90" s="2"/>
      <c r="FJ90" s="2"/>
      <c r="FK90" s="2"/>
      <c r="FL90" s="2"/>
      <c r="FM90" s="2"/>
      <c r="FN90" s="2"/>
      <c r="FO90" s="2"/>
      <c r="FP90" s="2"/>
      <c r="FQ90" s="2"/>
      <c r="FR90" s="2"/>
      <c r="FS90" s="2"/>
      <c r="FT90" s="2"/>
      <c r="FU90" s="2"/>
      <c r="FV90" s="2"/>
      <c r="FW90" s="2"/>
      <c r="FX90" s="2"/>
      <c r="FY90" s="2"/>
      <c r="FZ90" s="2"/>
      <c r="GA90" s="2"/>
      <c r="GB90" s="2"/>
      <c r="GC90" s="2"/>
      <c r="GD90" s="2"/>
      <c r="GE90" s="2"/>
      <c r="GF90" s="2"/>
      <c r="GG90" s="2"/>
      <c r="GH90" s="2"/>
      <c r="GI90" s="2"/>
      <c r="GJ90" s="2"/>
      <c r="GK90" s="2"/>
      <c r="GL90" s="2"/>
      <c r="GM90" s="2"/>
      <c r="GN90" s="2"/>
      <c r="GO90" s="2"/>
      <c r="GP90" s="2"/>
      <c r="GQ90" s="2"/>
      <c r="GR90" s="2"/>
      <c r="GS90" s="2"/>
      <c r="GT90" s="2"/>
      <c r="GU90" s="2"/>
      <c r="GV90" s="2"/>
      <c r="GW90" s="2"/>
      <c r="GX90" s="2"/>
      <c r="GY90" s="2"/>
      <c r="GZ90" s="2"/>
      <c r="HA90" s="2"/>
      <c r="HB90" s="2"/>
      <c r="HC90" s="2"/>
      <c r="HD90" s="2"/>
      <c r="HE90" s="2"/>
      <c r="HF90" s="2"/>
      <c r="HG90" s="2"/>
      <c r="HH90" s="2"/>
      <c r="HI90" s="2"/>
      <c r="HJ90" s="2"/>
      <c r="HK90" s="2"/>
      <c r="HL90" s="2"/>
      <c r="HM90" s="2"/>
      <c r="HN90" s="2"/>
      <c r="HO90" s="2"/>
      <c r="HP90" s="2"/>
      <c r="HQ90" s="2"/>
      <c r="HR90" s="2"/>
      <c r="HS90" s="2"/>
      <c r="HT90" s="2"/>
      <c r="HU90" s="2"/>
      <c r="HV90" s="2"/>
      <c r="HW90" s="2"/>
      <c r="HX90" s="2"/>
      <c r="HY90" s="2"/>
      <c r="HZ90" s="2"/>
      <c r="IA90" s="2"/>
      <c r="IB90" s="2"/>
      <c r="IC90" s="2"/>
      <c r="ID90" s="2"/>
      <c r="IE90" s="2"/>
      <c r="IF90" s="2"/>
      <c r="IG90" s="2"/>
      <c r="IH90" s="2"/>
      <c r="II90" s="2"/>
      <c r="IJ90" s="2"/>
      <c r="IK90" s="2"/>
      <c r="IL90" s="2"/>
      <c r="IM90" s="2"/>
      <c r="IN90" s="2"/>
      <c r="IO90" s="2"/>
      <c r="IP90" s="2"/>
      <c r="IQ90" s="2"/>
      <c r="IR90" s="2"/>
      <c r="IS90" s="2"/>
      <c r="IT90" s="2"/>
      <c r="IU90" s="2"/>
      <c r="IV90" s="2"/>
      <c r="IW90" s="2"/>
      <c r="IX90" s="2"/>
      <c r="IY90" s="2"/>
      <c r="IZ90" s="2"/>
      <c r="JA90" s="2"/>
      <c r="JB90" s="2"/>
      <c r="JC90" s="2"/>
      <c r="JD90" s="2"/>
      <c r="JE90" s="2"/>
      <c r="JF90" s="2"/>
      <c r="JG90" s="2"/>
      <c r="JH90" s="2"/>
      <c r="JI90" s="2"/>
      <c r="JJ90" s="2"/>
      <c r="JK90" s="2"/>
    </row>
    <row r="91" spans="1:271" x14ac:dyDescent="0.25">
      <c r="A91" t="s">
        <v>40</v>
      </c>
      <c r="B91" s="7" t="s">
        <v>5</v>
      </c>
      <c r="C91" s="12" t="s">
        <v>34</v>
      </c>
      <c r="D91" s="65">
        <v>53.913330000000002</v>
      </c>
      <c r="E91" s="65">
        <v>-1.5284219999999999</v>
      </c>
      <c r="F91" s="9">
        <v>40695</v>
      </c>
      <c r="G91" s="8">
        <v>2</v>
      </c>
      <c r="H91" s="12">
        <v>6</v>
      </c>
      <c r="I91" s="10">
        <v>2</v>
      </c>
      <c r="J91" s="10"/>
      <c r="K91" s="10"/>
      <c r="L91" s="10"/>
      <c r="M91" s="10"/>
      <c r="N91" s="10"/>
      <c r="O91" s="10"/>
      <c r="P91" s="10"/>
      <c r="Q91" s="6"/>
      <c r="R91" s="6"/>
      <c r="S91" s="6"/>
      <c r="T91" s="10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  <c r="CW91" s="2"/>
      <c r="CX91" s="2"/>
      <c r="CY91" s="2"/>
      <c r="CZ91" s="2"/>
      <c r="DA91" s="2"/>
      <c r="DB91" s="2"/>
      <c r="DC91" s="2"/>
      <c r="DD91" s="2"/>
      <c r="DE91" s="2"/>
      <c r="DF91" s="2"/>
      <c r="DG91" s="2"/>
      <c r="DH91" s="2"/>
      <c r="DI91" s="2"/>
      <c r="DJ91" s="2"/>
      <c r="DK91" s="2"/>
      <c r="DL91" s="2"/>
      <c r="DM91" s="2"/>
      <c r="DN91" s="2"/>
      <c r="DO91" s="2"/>
      <c r="DP91" s="2"/>
      <c r="DQ91" s="2"/>
      <c r="DR91" s="2"/>
      <c r="DS91" s="2"/>
      <c r="DT91" s="2"/>
      <c r="DU91" s="2"/>
      <c r="DV91" s="2"/>
      <c r="DW91" s="2"/>
      <c r="DX91" s="2"/>
      <c r="DY91" s="2"/>
      <c r="DZ91" s="2"/>
      <c r="EA91" s="2"/>
      <c r="EB91" s="2"/>
      <c r="EC91" s="2"/>
      <c r="ED91" s="2"/>
      <c r="EE91" s="2"/>
      <c r="EF91" s="2"/>
      <c r="EG91" s="2"/>
      <c r="EH91" s="2"/>
      <c r="EI91" s="2"/>
      <c r="EJ91" s="2"/>
      <c r="EK91" s="2"/>
      <c r="EL91" s="2"/>
      <c r="EM91" s="2"/>
      <c r="EN91" s="2"/>
      <c r="EO91" s="2"/>
      <c r="EP91" s="2"/>
      <c r="EQ91" s="2"/>
      <c r="ER91" s="2"/>
      <c r="ES91" s="2"/>
      <c r="ET91" s="2"/>
      <c r="EU91" s="2"/>
      <c r="EV91" s="2"/>
      <c r="EW91" s="2"/>
      <c r="EX91" s="2"/>
      <c r="EY91" s="2"/>
      <c r="EZ91" s="2"/>
      <c r="FA91" s="2"/>
      <c r="FB91" s="2"/>
      <c r="FC91" s="2"/>
      <c r="FD91" s="2"/>
      <c r="FE91" s="2"/>
      <c r="FF91" s="2"/>
      <c r="FG91" s="2"/>
      <c r="FH91" s="2"/>
      <c r="FI91" s="2"/>
      <c r="FJ91" s="2"/>
      <c r="FK91" s="2"/>
      <c r="FL91" s="2"/>
      <c r="FM91" s="2"/>
      <c r="FN91" s="2"/>
      <c r="FO91" s="2"/>
      <c r="FP91" s="2"/>
      <c r="FQ91" s="2"/>
      <c r="FR91" s="2"/>
      <c r="FS91" s="2"/>
      <c r="FT91" s="2"/>
      <c r="FU91" s="2"/>
      <c r="FV91" s="2"/>
      <c r="FW91" s="2"/>
      <c r="FX91" s="2"/>
      <c r="FY91" s="2"/>
      <c r="FZ91" s="2"/>
      <c r="GA91" s="2"/>
      <c r="GB91" s="2"/>
      <c r="GC91" s="2"/>
      <c r="GD91" s="2"/>
      <c r="GE91" s="2"/>
      <c r="GF91" s="2"/>
      <c r="GG91" s="2"/>
      <c r="GH91" s="2"/>
      <c r="GI91" s="2"/>
      <c r="GJ91" s="2"/>
      <c r="GK91" s="2"/>
      <c r="GL91" s="2"/>
      <c r="GM91" s="2"/>
      <c r="GN91" s="2"/>
      <c r="GO91" s="2"/>
      <c r="GP91" s="2"/>
      <c r="GQ91" s="2"/>
      <c r="GR91" s="2"/>
      <c r="GS91" s="2"/>
      <c r="GT91" s="2"/>
      <c r="GU91" s="2"/>
      <c r="GV91" s="2"/>
      <c r="GW91" s="2"/>
      <c r="GX91" s="2"/>
      <c r="GY91" s="2"/>
      <c r="GZ91" s="2"/>
      <c r="HA91" s="2"/>
      <c r="HB91" s="2"/>
      <c r="HC91" s="2"/>
      <c r="HD91" s="2"/>
      <c r="HE91" s="2"/>
      <c r="HF91" s="2"/>
      <c r="HG91" s="2"/>
      <c r="HH91" s="2"/>
      <c r="HI91" s="2"/>
      <c r="HJ91" s="2"/>
      <c r="HK91" s="2"/>
      <c r="HL91" s="2"/>
      <c r="HM91" s="2"/>
      <c r="HN91" s="2"/>
      <c r="HO91" s="2"/>
      <c r="HP91" s="2"/>
      <c r="HQ91" s="2"/>
      <c r="HR91" s="2"/>
      <c r="HS91" s="2"/>
      <c r="HT91" s="2"/>
      <c r="HU91" s="2"/>
      <c r="HV91" s="2"/>
      <c r="HW91" s="2"/>
      <c r="HX91" s="2"/>
      <c r="HY91" s="2"/>
      <c r="HZ91" s="2"/>
      <c r="IA91" s="2"/>
      <c r="IB91" s="2"/>
      <c r="IC91" s="2"/>
      <c r="ID91" s="2"/>
      <c r="IE91" s="2"/>
      <c r="IF91" s="2"/>
      <c r="IG91" s="2"/>
      <c r="IH91" s="2"/>
      <c r="II91" s="2"/>
      <c r="IJ91" s="2"/>
      <c r="IK91" s="2"/>
      <c r="IL91" s="2"/>
      <c r="IM91" s="2"/>
      <c r="IN91" s="2"/>
      <c r="IO91" s="2"/>
      <c r="IP91" s="2"/>
      <c r="IQ91" s="2"/>
      <c r="IR91" s="2"/>
      <c r="IS91" s="2"/>
      <c r="IT91" s="2"/>
      <c r="IU91" s="2"/>
      <c r="IV91" s="2"/>
      <c r="IW91" s="2"/>
      <c r="IX91" s="2"/>
      <c r="IY91" s="2"/>
      <c r="IZ91" s="2"/>
      <c r="JA91" s="2"/>
      <c r="JB91" s="2"/>
      <c r="JC91" s="2"/>
      <c r="JD91" s="2"/>
      <c r="JE91" s="2"/>
      <c r="JF91" s="2"/>
      <c r="JG91" s="2"/>
      <c r="JH91" s="2"/>
      <c r="JI91" s="2"/>
      <c r="JJ91" s="2"/>
      <c r="JK91" s="2"/>
    </row>
    <row r="92" spans="1:271" s="1" customFormat="1" x14ac:dyDescent="0.25">
      <c r="A92" s="1" t="s">
        <v>40</v>
      </c>
      <c r="B92" s="29" t="s">
        <v>5</v>
      </c>
      <c r="C92" s="30" t="s">
        <v>38</v>
      </c>
      <c r="D92" s="65">
        <v>53.440004000000002</v>
      </c>
      <c r="E92" s="65">
        <v>-1.108123</v>
      </c>
      <c r="F92" s="31">
        <v>40696</v>
      </c>
      <c r="G92" s="32">
        <v>2</v>
      </c>
      <c r="H92" s="27">
        <v>1</v>
      </c>
      <c r="I92" s="28">
        <v>2</v>
      </c>
      <c r="J92" s="28">
        <v>1</v>
      </c>
      <c r="K92" s="28"/>
      <c r="L92" s="28"/>
      <c r="M92" s="28"/>
      <c r="N92" s="28">
        <v>8</v>
      </c>
      <c r="O92" s="28"/>
      <c r="P92" s="28">
        <v>6</v>
      </c>
      <c r="Q92" s="28"/>
      <c r="R92" s="5"/>
      <c r="S92" s="5"/>
      <c r="T92" s="28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  <c r="CW92" s="2"/>
      <c r="CX92" s="2"/>
      <c r="CY92" s="2"/>
      <c r="CZ92" s="2"/>
      <c r="DA92" s="2"/>
      <c r="DB92" s="2"/>
      <c r="DC92" s="2"/>
      <c r="DD92" s="2"/>
      <c r="DE92" s="2"/>
      <c r="DF92" s="2"/>
      <c r="DG92" s="2"/>
      <c r="DH92" s="2"/>
      <c r="DI92" s="2"/>
      <c r="DJ92" s="2"/>
      <c r="DK92" s="2"/>
      <c r="DL92" s="2"/>
      <c r="DM92" s="2"/>
      <c r="DN92" s="2"/>
      <c r="DO92" s="2"/>
      <c r="DP92" s="2"/>
      <c r="DQ92" s="2"/>
      <c r="DR92" s="2"/>
      <c r="DS92" s="2"/>
      <c r="DT92" s="2"/>
      <c r="DU92" s="2"/>
      <c r="DV92" s="2"/>
      <c r="DW92" s="2"/>
      <c r="DX92" s="2"/>
      <c r="DY92" s="2"/>
      <c r="DZ92" s="2"/>
      <c r="EA92" s="2"/>
      <c r="EB92" s="2"/>
      <c r="EC92" s="2"/>
      <c r="ED92" s="2"/>
      <c r="EE92" s="2"/>
      <c r="EF92" s="2"/>
      <c r="EG92" s="2"/>
      <c r="EH92" s="2"/>
      <c r="EI92" s="2"/>
      <c r="EJ92" s="2"/>
      <c r="EK92" s="2"/>
      <c r="EL92" s="2"/>
      <c r="EM92" s="2"/>
      <c r="EN92" s="2"/>
      <c r="EO92" s="2"/>
      <c r="EP92" s="2"/>
      <c r="EQ92" s="2"/>
      <c r="ER92" s="2"/>
      <c r="ES92" s="2"/>
      <c r="ET92" s="2"/>
      <c r="EU92" s="2"/>
      <c r="EV92" s="2"/>
      <c r="EW92" s="2"/>
      <c r="EX92" s="2"/>
      <c r="EY92" s="2"/>
      <c r="EZ92" s="2"/>
      <c r="FA92" s="2"/>
      <c r="FB92" s="2"/>
      <c r="FC92" s="2"/>
      <c r="FD92" s="2"/>
      <c r="FE92" s="2"/>
      <c r="FF92" s="2"/>
      <c r="FG92" s="2"/>
      <c r="FH92" s="2"/>
      <c r="FI92" s="2"/>
      <c r="FJ92" s="2"/>
      <c r="FK92" s="2"/>
      <c r="FL92" s="2"/>
      <c r="FM92" s="2"/>
      <c r="FN92" s="2"/>
      <c r="FO92" s="2"/>
      <c r="FP92" s="2"/>
      <c r="FQ92" s="2"/>
      <c r="FR92" s="2"/>
      <c r="FS92" s="2"/>
      <c r="FT92" s="2"/>
      <c r="FU92" s="2"/>
      <c r="FV92" s="2"/>
      <c r="FW92" s="2"/>
      <c r="FX92" s="2"/>
      <c r="FY92" s="2"/>
      <c r="FZ92" s="2"/>
      <c r="GA92" s="2"/>
      <c r="GB92" s="2"/>
      <c r="GC92" s="2"/>
      <c r="GD92" s="2"/>
      <c r="GE92" s="2"/>
      <c r="GF92" s="2"/>
      <c r="GG92" s="2"/>
      <c r="GH92" s="2"/>
      <c r="GI92" s="2"/>
      <c r="GJ92" s="2"/>
      <c r="GK92" s="2"/>
      <c r="GL92" s="2"/>
      <c r="GM92" s="2"/>
      <c r="GN92" s="2"/>
      <c r="GO92" s="2"/>
      <c r="GP92" s="2"/>
      <c r="GQ92" s="2"/>
      <c r="GR92" s="2"/>
      <c r="GS92" s="2"/>
      <c r="GT92" s="2"/>
      <c r="GU92" s="2"/>
      <c r="GV92" s="2"/>
      <c r="GW92" s="2"/>
      <c r="GX92" s="2"/>
      <c r="GY92" s="2"/>
      <c r="GZ92" s="2"/>
      <c r="HA92" s="2"/>
      <c r="HB92" s="2"/>
      <c r="HC92" s="2"/>
      <c r="HD92" s="2"/>
      <c r="HE92" s="2"/>
      <c r="HF92" s="2"/>
      <c r="HG92" s="2"/>
      <c r="HH92" s="2"/>
      <c r="HI92" s="2"/>
      <c r="HJ92" s="2"/>
      <c r="HK92" s="2"/>
      <c r="HL92" s="2"/>
      <c r="HM92" s="2"/>
      <c r="HN92" s="2"/>
      <c r="HO92" s="2"/>
      <c r="HP92" s="2"/>
      <c r="HQ92" s="2"/>
      <c r="HR92" s="2"/>
      <c r="HS92" s="2"/>
      <c r="HT92" s="2"/>
      <c r="HU92" s="2"/>
      <c r="HV92" s="2"/>
      <c r="HW92" s="2"/>
      <c r="HX92" s="2"/>
      <c r="HY92" s="2"/>
      <c r="HZ92" s="2"/>
      <c r="IA92" s="2"/>
      <c r="IB92" s="2"/>
      <c r="IC92" s="2"/>
      <c r="ID92" s="2"/>
      <c r="IE92" s="2"/>
      <c r="IF92" s="2"/>
      <c r="IG92" s="2"/>
      <c r="IH92" s="2"/>
      <c r="II92" s="2"/>
      <c r="IJ92" s="2"/>
      <c r="IK92" s="2"/>
      <c r="IL92" s="2"/>
      <c r="IM92" s="2"/>
      <c r="IN92" s="2"/>
      <c r="IO92" s="2"/>
      <c r="IP92" s="2"/>
      <c r="IQ92" s="2"/>
      <c r="IR92" s="2"/>
      <c r="IS92" s="2"/>
      <c r="IT92" s="2"/>
      <c r="IU92" s="2"/>
      <c r="IV92" s="2"/>
      <c r="IW92" s="2"/>
      <c r="IX92" s="2"/>
      <c r="IY92" s="2"/>
      <c r="IZ92" s="2"/>
      <c r="JA92" s="2"/>
      <c r="JB92" s="2"/>
      <c r="JC92" s="2"/>
      <c r="JD92" s="2"/>
      <c r="JE92" s="2"/>
      <c r="JF92" s="2"/>
      <c r="JG92" s="2"/>
      <c r="JH92" s="2"/>
      <c r="JI92" s="2"/>
      <c r="JJ92" s="2"/>
      <c r="JK92" s="2"/>
    </row>
    <row r="93" spans="1:271" x14ac:dyDescent="0.25">
      <c r="A93" t="s">
        <v>40</v>
      </c>
      <c r="B93" s="7" t="s">
        <v>5</v>
      </c>
      <c r="C93" s="13" t="s">
        <v>38</v>
      </c>
      <c r="D93" s="65">
        <v>53.440004000000002</v>
      </c>
      <c r="E93" s="65">
        <v>-1.108123</v>
      </c>
      <c r="F93" s="14">
        <v>40696</v>
      </c>
      <c r="G93" s="15">
        <v>2</v>
      </c>
      <c r="H93" s="12">
        <v>2</v>
      </c>
      <c r="I93" s="10">
        <v>7</v>
      </c>
      <c r="J93" s="10">
        <v>3</v>
      </c>
      <c r="K93" s="10"/>
      <c r="L93" s="10"/>
      <c r="M93" s="10"/>
      <c r="N93" s="10">
        <v>11</v>
      </c>
      <c r="O93" s="10"/>
      <c r="P93" s="10">
        <v>5</v>
      </c>
      <c r="Q93" s="6"/>
      <c r="R93" s="6"/>
      <c r="S93" s="6"/>
      <c r="T93" s="10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  <c r="CW93" s="2"/>
      <c r="CX93" s="2"/>
      <c r="CY93" s="2"/>
      <c r="CZ93" s="2"/>
      <c r="DA93" s="2"/>
      <c r="DB93" s="2"/>
      <c r="DC93" s="2"/>
      <c r="DD93" s="2"/>
      <c r="DE93" s="2"/>
      <c r="DF93" s="2"/>
      <c r="DG93" s="2"/>
      <c r="DH93" s="2"/>
      <c r="DI93" s="2"/>
      <c r="DJ93" s="2"/>
      <c r="DK93" s="2"/>
      <c r="DL93" s="2"/>
      <c r="DM93" s="2"/>
      <c r="DN93" s="2"/>
      <c r="DO93" s="2"/>
      <c r="DP93" s="2"/>
      <c r="DQ93" s="2"/>
      <c r="DR93" s="2"/>
      <c r="DS93" s="2"/>
      <c r="DT93" s="2"/>
      <c r="DU93" s="2"/>
      <c r="DV93" s="2"/>
      <c r="DW93" s="2"/>
      <c r="DX93" s="2"/>
      <c r="DY93" s="2"/>
      <c r="DZ93" s="2"/>
      <c r="EA93" s="2"/>
      <c r="EB93" s="2"/>
      <c r="EC93" s="2"/>
      <c r="ED93" s="2"/>
      <c r="EE93" s="2"/>
      <c r="EF93" s="2"/>
      <c r="EG93" s="2"/>
      <c r="EH93" s="2"/>
      <c r="EI93" s="2"/>
      <c r="EJ93" s="2"/>
      <c r="EK93" s="2"/>
      <c r="EL93" s="2"/>
      <c r="EM93" s="2"/>
      <c r="EN93" s="2"/>
      <c r="EO93" s="2"/>
      <c r="EP93" s="2"/>
      <c r="EQ93" s="2"/>
      <c r="ER93" s="2"/>
      <c r="ES93" s="2"/>
      <c r="ET93" s="2"/>
      <c r="EU93" s="2"/>
      <c r="EV93" s="2"/>
      <c r="EW93" s="2"/>
      <c r="EX93" s="2"/>
      <c r="EY93" s="2"/>
      <c r="EZ93" s="2"/>
      <c r="FA93" s="2"/>
      <c r="FB93" s="2"/>
      <c r="FC93" s="2"/>
      <c r="FD93" s="2"/>
      <c r="FE93" s="2"/>
      <c r="FF93" s="2"/>
      <c r="FG93" s="2"/>
      <c r="FH93" s="2"/>
      <c r="FI93" s="2"/>
      <c r="FJ93" s="2"/>
      <c r="FK93" s="2"/>
      <c r="FL93" s="2"/>
      <c r="FM93" s="2"/>
      <c r="FN93" s="2"/>
      <c r="FO93" s="2"/>
      <c r="FP93" s="2"/>
      <c r="FQ93" s="2"/>
      <c r="FR93" s="2"/>
      <c r="FS93" s="2"/>
      <c r="FT93" s="2"/>
      <c r="FU93" s="2"/>
      <c r="FV93" s="2"/>
      <c r="FW93" s="2"/>
      <c r="FX93" s="2"/>
      <c r="FY93" s="2"/>
      <c r="FZ93" s="2"/>
      <c r="GA93" s="2"/>
      <c r="GB93" s="2"/>
      <c r="GC93" s="2"/>
      <c r="GD93" s="2"/>
      <c r="GE93" s="2"/>
      <c r="GF93" s="2"/>
      <c r="GG93" s="2"/>
      <c r="GH93" s="2"/>
      <c r="GI93" s="2"/>
      <c r="GJ93" s="2"/>
      <c r="GK93" s="2"/>
      <c r="GL93" s="2"/>
      <c r="GM93" s="2"/>
      <c r="GN93" s="2"/>
      <c r="GO93" s="2"/>
      <c r="GP93" s="2"/>
      <c r="GQ93" s="2"/>
      <c r="GR93" s="2"/>
      <c r="GS93" s="2"/>
      <c r="GT93" s="2"/>
      <c r="GU93" s="2"/>
      <c r="GV93" s="2"/>
      <c r="GW93" s="2"/>
      <c r="GX93" s="2"/>
      <c r="GY93" s="2"/>
      <c r="GZ93" s="2"/>
      <c r="HA93" s="2"/>
      <c r="HB93" s="2"/>
      <c r="HC93" s="2"/>
      <c r="HD93" s="2"/>
      <c r="HE93" s="2"/>
      <c r="HF93" s="2"/>
      <c r="HG93" s="2"/>
      <c r="HH93" s="2"/>
      <c r="HI93" s="2"/>
      <c r="HJ93" s="2"/>
      <c r="HK93" s="2"/>
      <c r="HL93" s="2"/>
      <c r="HM93" s="2"/>
      <c r="HN93" s="2"/>
      <c r="HO93" s="2"/>
      <c r="HP93" s="2"/>
      <c r="HQ93" s="2"/>
      <c r="HR93" s="2"/>
      <c r="HS93" s="2"/>
      <c r="HT93" s="2"/>
      <c r="HU93" s="2"/>
      <c r="HV93" s="2"/>
      <c r="HW93" s="2"/>
      <c r="HX93" s="2"/>
      <c r="HY93" s="2"/>
      <c r="HZ93" s="2"/>
      <c r="IA93" s="2"/>
      <c r="IB93" s="2"/>
      <c r="IC93" s="2"/>
      <c r="ID93" s="2"/>
      <c r="IE93" s="2"/>
      <c r="IF93" s="2"/>
      <c r="IG93" s="2"/>
      <c r="IH93" s="2"/>
      <c r="II93" s="2"/>
      <c r="IJ93" s="2"/>
      <c r="IK93" s="2"/>
      <c r="IL93" s="2"/>
      <c r="IM93" s="2"/>
      <c r="IN93" s="2"/>
      <c r="IO93" s="2"/>
      <c r="IP93" s="2"/>
      <c r="IQ93" s="2"/>
      <c r="IR93" s="2"/>
      <c r="IS93" s="2"/>
      <c r="IT93" s="2"/>
      <c r="IU93" s="2"/>
      <c r="IV93" s="2"/>
      <c r="IW93" s="2"/>
      <c r="IX93" s="2"/>
      <c r="IY93" s="2"/>
      <c r="IZ93" s="2"/>
      <c r="JA93" s="2"/>
      <c r="JB93" s="2"/>
      <c r="JC93" s="2"/>
      <c r="JD93" s="2"/>
      <c r="JE93" s="2"/>
      <c r="JF93" s="2"/>
      <c r="JG93" s="2"/>
      <c r="JH93" s="2"/>
      <c r="JI93" s="2"/>
      <c r="JJ93" s="2"/>
      <c r="JK93" s="2"/>
    </row>
    <row r="94" spans="1:271" x14ac:dyDescent="0.25">
      <c r="A94" t="s">
        <v>40</v>
      </c>
      <c r="B94" s="7" t="s">
        <v>5</v>
      </c>
      <c r="C94" s="13" t="s">
        <v>38</v>
      </c>
      <c r="D94" s="65">
        <v>53.440004000000002</v>
      </c>
      <c r="E94" s="65">
        <v>-1.108123</v>
      </c>
      <c r="F94" s="14">
        <v>40696</v>
      </c>
      <c r="G94" s="15">
        <v>2</v>
      </c>
      <c r="H94" s="12">
        <v>3</v>
      </c>
      <c r="I94" s="10">
        <v>5</v>
      </c>
      <c r="J94" s="10">
        <v>3</v>
      </c>
      <c r="K94" s="10"/>
      <c r="L94" s="10"/>
      <c r="M94" s="10"/>
      <c r="N94" s="10">
        <v>8</v>
      </c>
      <c r="O94" s="10"/>
      <c r="P94" s="10">
        <v>2</v>
      </c>
      <c r="Q94" s="10"/>
      <c r="R94" s="6"/>
      <c r="S94" s="6"/>
      <c r="T94" s="10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  <c r="CW94" s="2"/>
      <c r="CX94" s="2"/>
      <c r="CY94" s="2"/>
      <c r="CZ94" s="2"/>
      <c r="DA94" s="2"/>
      <c r="DB94" s="2"/>
      <c r="DC94" s="2"/>
      <c r="DD94" s="2"/>
      <c r="DE94" s="2"/>
      <c r="DF94" s="2"/>
      <c r="DG94" s="2"/>
      <c r="DH94" s="2"/>
      <c r="DI94" s="2"/>
      <c r="DJ94" s="2"/>
      <c r="DK94" s="2"/>
      <c r="DL94" s="2"/>
      <c r="DM94" s="2"/>
      <c r="DN94" s="2"/>
      <c r="DO94" s="2"/>
      <c r="DP94" s="2"/>
      <c r="DQ94" s="2"/>
      <c r="DR94" s="2"/>
      <c r="DS94" s="2"/>
      <c r="DT94" s="2"/>
      <c r="DU94" s="2"/>
      <c r="DV94" s="2"/>
      <c r="DW94" s="2"/>
      <c r="DX94" s="2"/>
      <c r="DY94" s="2"/>
      <c r="DZ94" s="2"/>
      <c r="EA94" s="2"/>
      <c r="EB94" s="2"/>
      <c r="EC94" s="2"/>
      <c r="ED94" s="2"/>
      <c r="EE94" s="2"/>
      <c r="EF94" s="2"/>
      <c r="EG94" s="2"/>
      <c r="EH94" s="2"/>
      <c r="EI94" s="2"/>
      <c r="EJ94" s="2"/>
      <c r="EK94" s="2"/>
      <c r="EL94" s="2"/>
      <c r="EM94" s="2"/>
      <c r="EN94" s="2"/>
      <c r="EO94" s="2"/>
      <c r="EP94" s="2"/>
      <c r="EQ94" s="2"/>
      <c r="ER94" s="2"/>
      <c r="ES94" s="2"/>
      <c r="ET94" s="2"/>
      <c r="EU94" s="2"/>
      <c r="EV94" s="2"/>
      <c r="EW94" s="2"/>
      <c r="EX94" s="2"/>
      <c r="EY94" s="2"/>
      <c r="EZ94" s="2"/>
      <c r="FA94" s="2"/>
      <c r="FB94" s="2"/>
      <c r="FC94" s="2"/>
      <c r="FD94" s="2"/>
      <c r="FE94" s="2"/>
      <c r="FF94" s="2"/>
      <c r="FG94" s="2"/>
      <c r="FH94" s="2"/>
      <c r="FI94" s="2"/>
      <c r="FJ94" s="2"/>
      <c r="FK94" s="2"/>
      <c r="FL94" s="2"/>
      <c r="FM94" s="2"/>
      <c r="FN94" s="2"/>
      <c r="FO94" s="2"/>
      <c r="FP94" s="2"/>
      <c r="FQ94" s="2"/>
      <c r="FR94" s="2"/>
      <c r="FS94" s="2"/>
      <c r="FT94" s="2"/>
      <c r="FU94" s="2"/>
      <c r="FV94" s="2"/>
      <c r="FW94" s="2"/>
      <c r="FX94" s="2"/>
      <c r="FY94" s="2"/>
      <c r="FZ94" s="2"/>
      <c r="GA94" s="2"/>
      <c r="GB94" s="2"/>
      <c r="GC94" s="2"/>
      <c r="GD94" s="2"/>
      <c r="GE94" s="2"/>
      <c r="GF94" s="2"/>
      <c r="GG94" s="2"/>
      <c r="GH94" s="2"/>
      <c r="GI94" s="2"/>
      <c r="GJ94" s="2"/>
      <c r="GK94" s="2"/>
      <c r="GL94" s="2"/>
      <c r="GM94" s="2"/>
      <c r="GN94" s="2"/>
      <c r="GO94" s="2"/>
      <c r="GP94" s="2"/>
      <c r="GQ94" s="2"/>
      <c r="GR94" s="2"/>
      <c r="GS94" s="2"/>
      <c r="GT94" s="2"/>
      <c r="GU94" s="2"/>
      <c r="GV94" s="2"/>
      <c r="GW94" s="2"/>
      <c r="GX94" s="2"/>
      <c r="GY94" s="2"/>
      <c r="GZ94" s="2"/>
      <c r="HA94" s="2"/>
      <c r="HB94" s="2"/>
      <c r="HC94" s="2"/>
      <c r="HD94" s="2"/>
      <c r="HE94" s="2"/>
      <c r="HF94" s="2"/>
      <c r="HG94" s="2"/>
      <c r="HH94" s="2"/>
      <c r="HI94" s="2"/>
      <c r="HJ94" s="2"/>
      <c r="HK94" s="2"/>
      <c r="HL94" s="2"/>
      <c r="HM94" s="2"/>
      <c r="HN94" s="2"/>
      <c r="HO94" s="2"/>
      <c r="HP94" s="2"/>
      <c r="HQ94" s="2"/>
      <c r="HR94" s="2"/>
      <c r="HS94" s="2"/>
      <c r="HT94" s="2"/>
      <c r="HU94" s="2"/>
      <c r="HV94" s="2"/>
      <c r="HW94" s="2"/>
      <c r="HX94" s="2"/>
      <c r="HY94" s="2"/>
      <c r="HZ94" s="2"/>
      <c r="IA94" s="2"/>
      <c r="IB94" s="2"/>
      <c r="IC94" s="2"/>
      <c r="ID94" s="2"/>
      <c r="IE94" s="2"/>
      <c r="IF94" s="2"/>
      <c r="IG94" s="2"/>
      <c r="IH94" s="2"/>
      <c r="II94" s="2"/>
      <c r="IJ94" s="2"/>
      <c r="IK94" s="2"/>
      <c r="IL94" s="2"/>
      <c r="IM94" s="2"/>
      <c r="IN94" s="2"/>
      <c r="IO94" s="2"/>
      <c r="IP94" s="2"/>
      <c r="IQ94" s="2"/>
      <c r="IR94" s="2"/>
      <c r="IS94" s="2"/>
      <c r="IT94" s="2"/>
      <c r="IU94" s="2"/>
      <c r="IV94" s="2"/>
      <c r="IW94" s="2"/>
      <c r="IX94" s="2"/>
      <c r="IY94" s="2"/>
      <c r="IZ94" s="2"/>
      <c r="JA94" s="2"/>
      <c r="JB94" s="2"/>
      <c r="JC94" s="2"/>
      <c r="JD94" s="2"/>
      <c r="JE94" s="2"/>
      <c r="JF94" s="2"/>
      <c r="JG94" s="2"/>
      <c r="JH94" s="2"/>
      <c r="JI94" s="2"/>
      <c r="JJ94" s="2"/>
      <c r="JK94" s="2"/>
    </row>
    <row r="95" spans="1:271" x14ac:dyDescent="0.25">
      <c r="A95" t="s">
        <v>40</v>
      </c>
      <c r="B95" s="7" t="s">
        <v>5</v>
      </c>
      <c r="C95" s="13" t="s">
        <v>38</v>
      </c>
      <c r="D95" s="65">
        <v>53.440004000000002</v>
      </c>
      <c r="E95" s="65">
        <v>-1.108123</v>
      </c>
      <c r="F95" s="14">
        <v>40696</v>
      </c>
      <c r="G95" s="15">
        <v>2</v>
      </c>
      <c r="H95" s="12">
        <v>4</v>
      </c>
      <c r="I95" s="10">
        <v>5</v>
      </c>
      <c r="J95" s="10">
        <v>2</v>
      </c>
      <c r="K95" s="10"/>
      <c r="L95" s="10"/>
      <c r="M95" s="10"/>
      <c r="N95" s="10">
        <v>15</v>
      </c>
      <c r="O95" s="10">
        <v>1</v>
      </c>
      <c r="P95" s="10">
        <v>1</v>
      </c>
      <c r="Q95" s="6"/>
      <c r="R95" s="6"/>
      <c r="S95" s="6"/>
      <c r="T95" s="10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  <c r="CW95" s="2"/>
      <c r="CX95" s="2"/>
      <c r="CY95" s="2"/>
      <c r="CZ95" s="2"/>
      <c r="DA95" s="2"/>
      <c r="DB95" s="2"/>
      <c r="DC95" s="2"/>
      <c r="DD95" s="2"/>
      <c r="DE95" s="2"/>
      <c r="DF95" s="2"/>
      <c r="DG95" s="2"/>
      <c r="DH95" s="2"/>
      <c r="DI95" s="2"/>
      <c r="DJ95" s="2"/>
      <c r="DK95" s="2"/>
      <c r="DL95" s="2"/>
      <c r="DM95" s="2"/>
      <c r="DN95" s="2"/>
      <c r="DO95" s="2"/>
      <c r="DP95" s="2"/>
      <c r="DQ95" s="2"/>
      <c r="DR95" s="2"/>
      <c r="DS95" s="2"/>
      <c r="DT95" s="2"/>
      <c r="DU95" s="2"/>
      <c r="DV95" s="2"/>
      <c r="DW95" s="2"/>
      <c r="DX95" s="2"/>
      <c r="DY95" s="2"/>
      <c r="DZ95" s="2"/>
      <c r="EA95" s="2"/>
      <c r="EB95" s="2"/>
      <c r="EC95" s="2"/>
      <c r="ED95" s="2"/>
      <c r="EE95" s="2"/>
      <c r="EF95" s="2"/>
      <c r="EG95" s="2"/>
      <c r="EH95" s="2"/>
      <c r="EI95" s="2"/>
      <c r="EJ95" s="2"/>
      <c r="EK95" s="2"/>
      <c r="EL95" s="2"/>
      <c r="EM95" s="2"/>
      <c r="EN95" s="2"/>
      <c r="EO95" s="2"/>
      <c r="EP95" s="2"/>
      <c r="EQ95" s="2"/>
      <c r="ER95" s="2"/>
      <c r="ES95" s="2"/>
      <c r="ET95" s="2"/>
      <c r="EU95" s="2"/>
      <c r="EV95" s="2"/>
      <c r="EW95" s="2"/>
      <c r="EX95" s="2"/>
      <c r="EY95" s="2"/>
      <c r="EZ95" s="2"/>
      <c r="FA95" s="2"/>
      <c r="FB95" s="2"/>
      <c r="FC95" s="2"/>
      <c r="FD95" s="2"/>
      <c r="FE95" s="2"/>
      <c r="FF95" s="2"/>
      <c r="FG95" s="2"/>
      <c r="FH95" s="2"/>
      <c r="FI95" s="2"/>
      <c r="FJ95" s="2"/>
      <c r="FK95" s="2"/>
      <c r="FL95" s="2"/>
      <c r="FM95" s="2"/>
      <c r="FN95" s="2"/>
      <c r="FO95" s="2"/>
      <c r="FP95" s="2"/>
      <c r="FQ95" s="2"/>
      <c r="FR95" s="2"/>
      <c r="FS95" s="2"/>
      <c r="FT95" s="2"/>
      <c r="FU95" s="2"/>
      <c r="FV95" s="2"/>
      <c r="FW95" s="2"/>
      <c r="FX95" s="2"/>
      <c r="FY95" s="2"/>
      <c r="FZ95" s="2"/>
      <c r="GA95" s="2"/>
      <c r="GB95" s="2"/>
      <c r="GC95" s="2"/>
      <c r="GD95" s="2"/>
      <c r="GE95" s="2"/>
      <c r="GF95" s="2"/>
      <c r="GG95" s="2"/>
      <c r="GH95" s="2"/>
      <c r="GI95" s="2"/>
      <c r="GJ95" s="2"/>
      <c r="GK95" s="2"/>
      <c r="GL95" s="2"/>
      <c r="GM95" s="2"/>
      <c r="GN95" s="2"/>
      <c r="GO95" s="2"/>
      <c r="GP95" s="2"/>
      <c r="GQ95" s="2"/>
      <c r="GR95" s="2"/>
      <c r="GS95" s="2"/>
      <c r="GT95" s="2"/>
      <c r="GU95" s="2"/>
      <c r="GV95" s="2"/>
      <c r="GW95" s="2"/>
      <c r="GX95" s="2"/>
      <c r="GY95" s="2"/>
      <c r="GZ95" s="2"/>
      <c r="HA95" s="2"/>
      <c r="HB95" s="2"/>
      <c r="HC95" s="2"/>
      <c r="HD95" s="2"/>
      <c r="HE95" s="2"/>
      <c r="HF95" s="2"/>
      <c r="HG95" s="2"/>
      <c r="HH95" s="2"/>
      <c r="HI95" s="2"/>
      <c r="HJ95" s="2"/>
      <c r="HK95" s="2"/>
      <c r="HL95" s="2"/>
      <c r="HM95" s="2"/>
      <c r="HN95" s="2"/>
      <c r="HO95" s="2"/>
      <c r="HP95" s="2"/>
      <c r="HQ95" s="2"/>
      <c r="HR95" s="2"/>
      <c r="HS95" s="2"/>
      <c r="HT95" s="2"/>
      <c r="HU95" s="2"/>
      <c r="HV95" s="2"/>
      <c r="HW95" s="2"/>
      <c r="HX95" s="2"/>
      <c r="HY95" s="2"/>
      <c r="HZ95" s="2"/>
      <c r="IA95" s="2"/>
      <c r="IB95" s="2"/>
      <c r="IC95" s="2"/>
      <c r="ID95" s="2"/>
      <c r="IE95" s="2"/>
      <c r="IF95" s="2"/>
      <c r="IG95" s="2"/>
      <c r="IH95" s="2"/>
      <c r="II95" s="2"/>
      <c r="IJ95" s="2"/>
      <c r="IK95" s="2"/>
      <c r="IL95" s="2"/>
      <c r="IM95" s="2"/>
      <c r="IN95" s="2"/>
      <c r="IO95" s="2"/>
      <c r="IP95" s="2"/>
      <c r="IQ95" s="2"/>
      <c r="IR95" s="2"/>
      <c r="IS95" s="2"/>
      <c r="IT95" s="2"/>
      <c r="IU95" s="2"/>
      <c r="IV95" s="2"/>
      <c r="IW95" s="2"/>
      <c r="IX95" s="2"/>
      <c r="IY95" s="2"/>
      <c r="IZ95" s="2"/>
      <c r="JA95" s="2"/>
      <c r="JB95" s="2"/>
      <c r="JC95" s="2"/>
      <c r="JD95" s="2"/>
      <c r="JE95" s="2"/>
      <c r="JF95" s="2"/>
      <c r="JG95" s="2"/>
      <c r="JH95" s="2"/>
      <c r="JI95" s="2"/>
      <c r="JJ95" s="2"/>
      <c r="JK95" s="2"/>
    </row>
    <row r="96" spans="1:271" x14ac:dyDescent="0.25">
      <c r="A96" t="s">
        <v>40</v>
      </c>
      <c r="B96" s="7" t="s">
        <v>5</v>
      </c>
      <c r="C96" s="13" t="s">
        <v>38</v>
      </c>
      <c r="D96" s="65">
        <v>53.440004000000002</v>
      </c>
      <c r="E96" s="65">
        <v>-1.108123</v>
      </c>
      <c r="F96" s="14">
        <v>40696</v>
      </c>
      <c r="G96" s="15">
        <v>2</v>
      </c>
      <c r="H96" s="12">
        <v>5</v>
      </c>
      <c r="I96" s="10">
        <v>3</v>
      </c>
      <c r="J96" s="10">
        <v>3</v>
      </c>
      <c r="K96" s="10"/>
      <c r="L96" s="10"/>
      <c r="M96" s="10"/>
      <c r="N96" s="10">
        <v>4</v>
      </c>
      <c r="O96" s="10">
        <v>1</v>
      </c>
      <c r="P96" s="10">
        <v>2</v>
      </c>
      <c r="Q96" s="10"/>
      <c r="R96" s="6"/>
      <c r="S96" s="6"/>
      <c r="T96" s="10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  <c r="CW96" s="2"/>
      <c r="CX96" s="2"/>
      <c r="CY96" s="2"/>
      <c r="CZ96" s="2"/>
      <c r="DA96" s="2"/>
      <c r="DB96" s="2"/>
      <c r="DC96" s="2"/>
      <c r="DD96" s="2"/>
      <c r="DE96" s="2"/>
      <c r="DF96" s="2"/>
      <c r="DG96" s="2"/>
      <c r="DH96" s="2"/>
      <c r="DI96" s="2"/>
      <c r="DJ96" s="2"/>
      <c r="DK96" s="2"/>
      <c r="DL96" s="2"/>
      <c r="DM96" s="2"/>
      <c r="DN96" s="2"/>
      <c r="DO96" s="2"/>
      <c r="DP96" s="2"/>
      <c r="DQ96" s="2"/>
      <c r="DR96" s="2"/>
      <c r="DS96" s="2"/>
      <c r="DT96" s="2"/>
      <c r="DU96" s="2"/>
      <c r="DV96" s="2"/>
      <c r="DW96" s="2"/>
      <c r="DX96" s="2"/>
      <c r="DY96" s="2"/>
      <c r="DZ96" s="2"/>
      <c r="EA96" s="2"/>
      <c r="EB96" s="2"/>
      <c r="EC96" s="2"/>
      <c r="ED96" s="2"/>
      <c r="EE96" s="2"/>
      <c r="EF96" s="2"/>
      <c r="EG96" s="2"/>
      <c r="EH96" s="2"/>
      <c r="EI96" s="2"/>
      <c r="EJ96" s="2"/>
      <c r="EK96" s="2"/>
      <c r="EL96" s="2"/>
      <c r="EM96" s="2"/>
      <c r="EN96" s="2"/>
      <c r="EO96" s="2"/>
      <c r="EP96" s="2"/>
      <c r="EQ96" s="2"/>
      <c r="ER96" s="2"/>
      <c r="ES96" s="2"/>
      <c r="ET96" s="2"/>
      <c r="EU96" s="2"/>
      <c r="EV96" s="2"/>
      <c r="EW96" s="2"/>
      <c r="EX96" s="2"/>
      <c r="EY96" s="2"/>
      <c r="EZ96" s="2"/>
      <c r="FA96" s="2"/>
      <c r="FB96" s="2"/>
      <c r="FC96" s="2"/>
      <c r="FD96" s="2"/>
      <c r="FE96" s="2"/>
      <c r="FF96" s="2"/>
      <c r="FG96" s="2"/>
      <c r="FH96" s="2"/>
      <c r="FI96" s="2"/>
      <c r="FJ96" s="2"/>
      <c r="FK96" s="2"/>
      <c r="FL96" s="2"/>
      <c r="FM96" s="2"/>
      <c r="FN96" s="2"/>
      <c r="FO96" s="2"/>
      <c r="FP96" s="2"/>
      <c r="FQ96" s="2"/>
      <c r="FR96" s="2"/>
      <c r="FS96" s="2"/>
      <c r="FT96" s="2"/>
      <c r="FU96" s="2"/>
      <c r="FV96" s="2"/>
      <c r="FW96" s="2"/>
      <c r="FX96" s="2"/>
      <c r="FY96" s="2"/>
      <c r="FZ96" s="2"/>
      <c r="GA96" s="2"/>
      <c r="GB96" s="2"/>
      <c r="GC96" s="2"/>
      <c r="GD96" s="2"/>
      <c r="GE96" s="2"/>
      <c r="GF96" s="2"/>
      <c r="GG96" s="2"/>
      <c r="GH96" s="2"/>
      <c r="GI96" s="2"/>
      <c r="GJ96" s="2"/>
      <c r="GK96" s="2"/>
      <c r="GL96" s="2"/>
      <c r="GM96" s="2"/>
      <c r="GN96" s="2"/>
      <c r="GO96" s="2"/>
      <c r="GP96" s="2"/>
      <c r="GQ96" s="2"/>
      <c r="GR96" s="2"/>
      <c r="GS96" s="2"/>
      <c r="GT96" s="2"/>
      <c r="GU96" s="2"/>
      <c r="GV96" s="2"/>
      <c r="GW96" s="2"/>
      <c r="GX96" s="2"/>
      <c r="GY96" s="2"/>
      <c r="GZ96" s="2"/>
      <c r="HA96" s="2"/>
      <c r="HB96" s="2"/>
      <c r="HC96" s="2"/>
      <c r="HD96" s="2"/>
      <c r="HE96" s="2"/>
      <c r="HF96" s="2"/>
      <c r="HG96" s="2"/>
      <c r="HH96" s="2"/>
      <c r="HI96" s="2"/>
      <c r="HJ96" s="2"/>
      <c r="HK96" s="2"/>
      <c r="HL96" s="2"/>
      <c r="HM96" s="2"/>
      <c r="HN96" s="2"/>
      <c r="HO96" s="2"/>
      <c r="HP96" s="2"/>
      <c r="HQ96" s="2"/>
      <c r="HR96" s="2"/>
      <c r="HS96" s="2"/>
      <c r="HT96" s="2"/>
      <c r="HU96" s="2"/>
      <c r="HV96" s="2"/>
      <c r="HW96" s="2"/>
      <c r="HX96" s="2"/>
      <c r="HY96" s="2"/>
      <c r="HZ96" s="2"/>
      <c r="IA96" s="2"/>
      <c r="IB96" s="2"/>
      <c r="IC96" s="2"/>
      <c r="ID96" s="2"/>
      <c r="IE96" s="2"/>
      <c r="IF96" s="2"/>
      <c r="IG96" s="2"/>
      <c r="IH96" s="2"/>
      <c r="II96" s="2"/>
      <c r="IJ96" s="2"/>
      <c r="IK96" s="2"/>
      <c r="IL96" s="2"/>
      <c r="IM96" s="2"/>
      <c r="IN96" s="2"/>
      <c r="IO96" s="2"/>
      <c r="IP96" s="2"/>
      <c r="IQ96" s="2"/>
      <c r="IR96" s="2"/>
      <c r="IS96" s="2"/>
      <c r="IT96" s="2"/>
      <c r="IU96" s="2"/>
      <c r="IV96" s="2"/>
      <c r="IW96" s="2"/>
      <c r="IX96" s="2"/>
      <c r="IY96" s="2"/>
      <c r="IZ96" s="2"/>
      <c r="JA96" s="2"/>
      <c r="JB96" s="2"/>
      <c r="JC96" s="2"/>
      <c r="JD96" s="2"/>
      <c r="JE96" s="2"/>
      <c r="JF96" s="2"/>
      <c r="JG96" s="2"/>
      <c r="JH96" s="2"/>
      <c r="JI96" s="2"/>
      <c r="JJ96" s="2"/>
      <c r="JK96" s="2"/>
    </row>
    <row r="97" spans="1:271" x14ac:dyDescent="0.25">
      <c r="A97" t="s">
        <v>40</v>
      </c>
      <c r="B97" s="7" t="s">
        <v>5</v>
      </c>
      <c r="C97" s="13" t="s">
        <v>38</v>
      </c>
      <c r="D97" s="65">
        <v>53.440004000000002</v>
      </c>
      <c r="E97" s="65">
        <v>-1.108123</v>
      </c>
      <c r="F97" s="14">
        <v>40696</v>
      </c>
      <c r="G97" s="15">
        <v>2</v>
      </c>
      <c r="H97" s="12">
        <v>6</v>
      </c>
      <c r="I97" s="10">
        <v>3</v>
      </c>
      <c r="J97" s="10">
        <v>3</v>
      </c>
      <c r="K97" s="10"/>
      <c r="L97" s="10"/>
      <c r="M97" s="10"/>
      <c r="N97" s="10">
        <v>13</v>
      </c>
      <c r="O97" s="10"/>
      <c r="P97" s="10">
        <v>1</v>
      </c>
      <c r="Q97" s="6"/>
      <c r="R97" s="6"/>
      <c r="S97" s="6"/>
      <c r="T97" s="10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  <c r="CW97" s="2"/>
      <c r="CX97" s="2"/>
      <c r="CY97" s="2"/>
      <c r="CZ97" s="2"/>
      <c r="DA97" s="2"/>
      <c r="DB97" s="2"/>
      <c r="DC97" s="2"/>
      <c r="DD97" s="2"/>
      <c r="DE97" s="2"/>
      <c r="DF97" s="2"/>
      <c r="DG97" s="2"/>
      <c r="DH97" s="2"/>
      <c r="DI97" s="2"/>
      <c r="DJ97" s="2"/>
      <c r="DK97" s="2"/>
      <c r="DL97" s="2"/>
      <c r="DM97" s="2"/>
      <c r="DN97" s="2"/>
      <c r="DO97" s="2"/>
      <c r="DP97" s="2"/>
      <c r="DQ97" s="2"/>
      <c r="DR97" s="2"/>
      <c r="DS97" s="2"/>
      <c r="DT97" s="2"/>
      <c r="DU97" s="2"/>
      <c r="DV97" s="2"/>
      <c r="DW97" s="2"/>
      <c r="DX97" s="2"/>
      <c r="DY97" s="2"/>
      <c r="DZ97" s="2"/>
      <c r="EA97" s="2"/>
      <c r="EB97" s="2"/>
      <c r="EC97" s="2"/>
      <c r="ED97" s="2"/>
      <c r="EE97" s="2"/>
      <c r="EF97" s="2"/>
      <c r="EG97" s="2"/>
      <c r="EH97" s="2"/>
      <c r="EI97" s="2"/>
      <c r="EJ97" s="2"/>
      <c r="EK97" s="2"/>
      <c r="EL97" s="2"/>
      <c r="EM97" s="2"/>
      <c r="EN97" s="2"/>
      <c r="EO97" s="2"/>
      <c r="EP97" s="2"/>
      <c r="EQ97" s="2"/>
      <c r="ER97" s="2"/>
      <c r="ES97" s="2"/>
      <c r="ET97" s="2"/>
      <c r="EU97" s="2"/>
      <c r="EV97" s="2"/>
      <c r="EW97" s="2"/>
      <c r="EX97" s="2"/>
      <c r="EY97" s="2"/>
      <c r="EZ97" s="2"/>
      <c r="FA97" s="2"/>
      <c r="FB97" s="2"/>
      <c r="FC97" s="2"/>
      <c r="FD97" s="2"/>
      <c r="FE97" s="2"/>
      <c r="FF97" s="2"/>
      <c r="FG97" s="2"/>
      <c r="FH97" s="2"/>
      <c r="FI97" s="2"/>
      <c r="FJ97" s="2"/>
      <c r="FK97" s="2"/>
      <c r="FL97" s="2"/>
      <c r="FM97" s="2"/>
      <c r="FN97" s="2"/>
      <c r="FO97" s="2"/>
      <c r="FP97" s="2"/>
      <c r="FQ97" s="2"/>
      <c r="FR97" s="2"/>
      <c r="FS97" s="2"/>
      <c r="FT97" s="2"/>
      <c r="FU97" s="2"/>
      <c r="FV97" s="2"/>
      <c r="FW97" s="2"/>
      <c r="FX97" s="2"/>
      <c r="FY97" s="2"/>
      <c r="FZ97" s="2"/>
      <c r="GA97" s="2"/>
      <c r="GB97" s="2"/>
      <c r="GC97" s="2"/>
      <c r="GD97" s="2"/>
      <c r="GE97" s="2"/>
      <c r="GF97" s="2"/>
      <c r="GG97" s="2"/>
      <c r="GH97" s="2"/>
      <c r="GI97" s="2"/>
      <c r="GJ97" s="2"/>
      <c r="GK97" s="2"/>
      <c r="GL97" s="2"/>
      <c r="GM97" s="2"/>
      <c r="GN97" s="2"/>
      <c r="GO97" s="2"/>
      <c r="GP97" s="2"/>
      <c r="GQ97" s="2"/>
      <c r="GR97" s="2"/>
      <c r="GS97" s="2"/>
      <c r="GT97" s="2"/>
      <c r="GU97" s="2"/>
      <c r="GV97" s="2"/>
      <c r="GW97" s="2"/>
      <c r="GX97" s="2"/>
      <c r="GY97" s="2"/>
      <c r="GZ97" s="2"/>
      <c r="HA97" s="2"/>
      <c r="HB97" s="2"/>
      <c r="HC97" s="2"/>
      <c r="HD97" s="2"/>
      <c r="HE97" s="2"/>
      <c r="HF97" s="2"/>
      <c r="HG97" s="2"/>
      <c r="HH97" s="2"/>
      <c r="HI97" s="2"/>
      <c r="HJ97" s="2"/>
      <c r="HK97" s="2"/>
      <c r="HL97" s="2"/>
      <c r="HM97" s="2"/>
      <c r="HN97" s="2"/>
      <c r="HO97" s="2"/>
      <c r="HP97" s="2"/>
      <c r="HQ97" s="2"/>
      <c r="HR97" s="2"/>
      <c r="HS97" s="2"/>
      <c r="HT97" s="2"/>
      <c r="HU97" s="2"/>
      <c r="HV97" s="2"/>
      <c r="HW97" s="2"/>
      <c r="HX97" s="2"/>
      <c r="HY97" s="2"/>
      <c r="HZ97" s="2"/>
      <c r="IA97" s="2"/>
      <c r="IB97" s="2"/>
      <c r="IC97" s="2"/>
      <c r="ID97" s="2"/>
      <c r="IE97" s="2"/>
      <c r="IF97" s="2"/>
      <c r="IG97" s="2"/>
      <c r="IH97" s="2"/>
      <c r="II97" s="2"/>
      <c r="IJ97" s="2"/>
      <c r="IK97" s="2"/>
      <c r="IL97" s="2"/>
      <c r="IM97" s="2"/>
      <c r="IN97" s="2"/>
      <c r="IO97" s="2"/>
      <c r="IP97" s="2"/>
      <c r="IQ97" s="2"/>
      <c r="IR97" s="2"/>
      <c r="IS97" s="2"/>
      <c r="IT97" s="2"/>
      <c r="IU97" s="2"/>
      <c r="IV97" s="2"/>
      <c r="IW97" s="2"/>
      <c r="IX97" s="2"/>
      <c r="IY97" s="2"/>
      <c r="IZ97" s="2"/>
      <c r="JA97" s="2"/>
      <c r="JB97" s="2"/>
      <c r="JC97" s="2"/>
      <c r="JD97" s="2"/>
      <c r="JE97" s="2"/>
      <c r="JF97" s="2"/>
      <c r="JG97" s="2"/>
      <c r="JH97" s="2"/>
      <c r="JI97" s="2"/>
      <c r="JJ97" s="2"/>
      <c r="JK97" s="2"/>
    </row>
    <row r="98" spans="1:271" s="1" customFormat="1" x14ac:dyDescent="0.25">
      <c r="A98" s="1" t="s">
        <v>40</v>
      </c>
      <c r="B98" s="29" t="s">
        <v>5</v>
      </c>
      <c r="C98" s="30" t="s">
        <v>32</v>
      </c>
      <c r="D98" s="65">
        <v>53.897404999999999</v>
      </c>
      <c r="E98" s="65">
        <v>-1.125796</v>
      </c>
      <c r="F98" s="31">
        <v>40696</v>
      </c>
      <c r="G98" s="32">
        <v>3</v>
      </c>
      <c r="H98" s="27">
        <v>1</v>
      </c>
      <c r="I98" s="28">
        <v>7</v>
      </c>
      <c r="J98" s="28">
        <v>4</v>
      </c>
      <c r="K98" s="28"/>
      <c r="L98" s="28"/>
      <c r="M98" s="28">
        <v>2</v>
      </c>
      <c r="N98" s="28">
        <v>9</v>
      </c>
      <c r="O98" s="28"/>
      <c r="P98" s="28">
        <v>2</v>
      </c>
      <c r="Q98" s="28"/>
      <c r="R98" s="5"/>
      <c r="S98" s="5"/>
      <c r="T98" s="28"/>
      <c r="U98" s="3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  <c r="CW98" s="2"/>
      <c r="CX98" s="2"/>
      <c r="CY98" s="2"/>
      <c r="CZ98" s="2"/>
      <c r="DA98" s="2"/>
      <c r="DB98" s="2"/>
      <c r="DC98" s="2"/>
      <c r="DD98" s="2"/>
      <c r="DE98" s="2"/>
      <c r="DF98" s="2"/>
      <c r="DG98" s="2"/>
      <c r="DH98" s="2"/>
      <c r="DI98" s="2"/>
      <c r="DJ98" s="2"/>
      <c r="DK98" s="2"/>
      <c r="DL98" s="2"/>
      <c r="DM98" s="2"/>
      <c r="DN98" s="2"/>
      <c r="DO98" s="2"/>
      <c r="DP98" s="2"/>
      <c r="DQ98" s="2"/>
      <c r="DR98" s="2"/>
      <c r="DS98" s="2"/>
      <c r="DT98" s="2"/>
      <c r="DU98" s="2"/>
      <c r="DV98" s="2"/>
      <c r="DW98" s="2"/>
      <c r="DX98" s="2"/>
      <c r="DY98" s="2"/>
      <c r="DZ98" s="2"/>
      <c r="EA98" s="2"/>
      <c r="EB98" s="2"/>
      <c r="EC98" s="2"/>
      <c r="ED98" s="2"/>
      <c r="EE98" s="2"/>
      <c r="EF98" s="2"/>
      <c r="EG98" s="2"/>
      <c r="EH98" s="2"/>
      <c r="EI98" s="2"/>
      <c r="EJ98" s="2"/>
      <c r="EK98" s="2"/>
      <c r="EL98" s="2"/>
      <c r="EM98" s="2"/>
      <c r="EN98" s="2"/>
      <c r="EO98" s="2"/>
      <c r="EP98" s="2"/>
      <c r="EQ98" s="2"/>
      <c r="ER98" s="2"/>
      <c r="ES98" s="2"/>
      <c r="ET98" s="2"/>
      <c r="EU98" s="2"/>
      <c r="EV98" s="2"/>
      <c r="EW98" s="2"/>
      <c r="EX98" s="2"/>
      <c r="EY98" s="2"/>
      <c r="EZ98" s="2"/>
      <c r="FA98" s="2"/>
      <c r="FB98" s="2"/>
      <c r="FC98" s="2"/>
      <c r="FD98" s="2"/>
      <c r="FE98" s="2"/>
      <c r="FF98" s="2"/>
      <c r="FG98" s="2"/>
      <c r="FH98" s="2"/>
      <c r="FI98" s="2"/>
      <c r="FJ98" s="2"/>
      <c r="FK98" s="2"/>
      <c r="FL98" s="2"/>
      <c r="FM98" s="2"/>
      <c r="FN98" s="2"/>
      <c r="FO98" s="2"/>
      <c r="FP98" s="2"/>
      <c r="FQ98" s="2"/>
      <c r="FR98" s="2"/>
      <c r="FS98" s="2"/>
      <c r="FT98" s="2"/>
      <c r="FU98" s="2"/>
      <c r="FV98" s="2"/>
      <c r="FW98" s="2"/>
      <c r="FX98" s="2"/>
      <c r="FY98" s="2"/>
      <c r="FZ98" s="2"/>
      <c r="GA98" s="2"/>
      <c r="GB98" s="2"/>
      <c r="GC98" s="2"/>
      <c r="GD98" s="2"/>
      <c r="GE98" s="2"/>
      <c r="GF98" s="2"/>
      <c r="GG98" s="2"/>
      <c r="GH98" s="2"/>
      <c r="GI98" s="2"/>
      <c r="GJ98" s="2"/>
      <c r="GK98" s="2"/>
      <c r="GL98" s="2"/>
      <c r="GM98" s="2"/>
      <c r="GN98" s="2"/>
      <c r="GO98" s="2"/>
      <c r="GP98" s="2"/>
      <c r="GQ98" s="2"/>
      <c r="GR98" s="2"/>
      <c r="GS98" s="2"/>
      <c r="GT98" s="2"/>
      <c r="GU98" s="2"/>
      <c r="GV98" s="2"/>
      <c r="GW98" s="2"/>
      <c r="GX98" s="2"/>
      <c r="GY98" s="2"/>
      <c r="GZ98" s="2"/>
      <c r="HA98" s="2"/>
      <c r="HB98" s="2"/>
      <c r="HC98" s="2"/>
      <c r="HD98" s="2"/>
      <c r="HE98" s="2"/>
      <c r="HF98" s="2"/>
      <c r="HG98" s="2"/>
      <c r="HH98" s="2"/>
      <c r="HI98" s="2"/>
      <c r="HJ98" s="2"/>
      <c r="HK98" s="2"/>
      <c r="HL98" s="2"/>
      <c r="HM98" s="2"/>
      <c r="HN98" s="2"/>
      <c r="HO98" s="2"/>
      <c r="HP98" s="2"/>
      <c r="HQ98" s="2"/>
      <c r="HR98" s="2"/>
      <c r="HS98" s="2"/>
      <c r="HT98" s="2"/>
      <c r="HU98" s="2"/>
      <c r="HV98" s="2"/>
      <c r="HW98" s="2"/>
      <c r="HX98" s="2"/>
      <c r="HY98" s="2"/>
      <c r="HZ98" s="2"/>
      <c r="IA98" s="2"/>
      <c r="IB98" s="2"/>
      <c r="IC98" s="2"/>
      <c r="ID98" s="2"/>
      <c r="IE98" s="2"/>
      <c r="IF98" s="2"/>
      <c r="IG98" s="2"/>
      <c r="IH98" s="2"/>
      <c r="II98" s="2"/>
      <c r="IJ98" s="2"/>
      <c r="IK98" s="2"/>
      <c r="IL98" s="2"/>
      <c r="IM98" s="2"/>
      <c r="IN98" s="2"/>
      <c r="IO98" s="2"/>
      <c r="IP98" s="2"/>
      <c r="IQ98" s="2"/>
      <c r="IR98" s="2"/>
      <c r="IS98" s="2"/>
      <c r="IT98" s="2"/>
      <c r="IU98" s="2"/>
      <c r="IV98" s="2"/>
      <c r="IW98" s="2"/>
      <c r="IX98" s="2"/>
      <c r="IY98" s="2"/>
      <c r="IZ98" s="2"/>
      <c r="JA98" s="2"/>
      <c r="JB98" s="2"/>
      <c r="JC98" s="2"/>
      <c r="JD98" s="2"/>
      <c r="JE98" s="2"/>
      <c r="JF98" s="2"/>
      <c r="JG98" s="2"/>
      <c r="JH98" s="2"/>
      <c r="JI98" s="2"/>
      <c r="JJ98" s="2"/>
      <c r="JK98" s="2"/>
    </row>
    <row r="99" spans="1:271" x14ac:dyDescent="0.25">
      <c r="A99" t="s">
        <v>40</v>
      </c>
      <c r="B99" s="7" t="s">
        <v>5</v>
      </c>
      <c r="C99" s="13" t="s">
        <v>32</v>
      </c>
      <c r="D99" s="65">
        <v>53.897404999999999</v>
      </c>
      <c r="E99" s="65">
        <v>-1.125796</v>
      </c>
      <c r="F99" s="14">
        <v>40696</v>
      </c>
      <c r="G99" s="15">
        <v>3</v>
      </c>
      <c r="H99" s="12">
        <v>2</v>
      </c>
      <c r="I99" s="10">
        <v>6</v>
      </c>
      <c r="J99" s="10">
        <v>5</v>
      </c>
      <c r="K99" s="10"/>
      <c r="L99" s="10"/>
      <c r="M99" s="10"/>
      <c r="N99" s="10">
        <v>6</v>
      </c>
      <c r="O99" s="10"/>
      <c r="P99" s="10">
        <v>3</v>
      </c>
      <c r="Q99" s="6"/>
      <c r="R99" s="6"/>
      <c r="S99" s="6"/>
      <c r="T99" s="10"/>
      <c r="U99" s="3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  <c r="CW99" s="2"/>
      <c r="CX99" s="2"/>
      <c r="CY99" s="2"/>
      <c r="CZ99" s="2"/>
      <c r="DA99" s="2"/>
      <c r="DB99" s="2"/>
      <c r="DC99" s="2"/>
      <c r="DD99" s="2"/>
      <c r="DE99" s="2"/>
      <c r="DF99" s="2"/>
      <c r="DG99" s="2"/>
      <c r="DH99" s="2"/>
      <c r="DI99" s="2"/>
      <c r="DJ99" s="2"/>
      <c r="DK99" s="2"/>
      <c r="DL99" s="2"/>
      <c r="DM99" s="2"/>
      <c r="DN99" s="2"/>
      <c r="DO99" s="2"/>
      <c r="DP99" s="2"/>
      <c r="DQ99" s="2"/>
      <c r="DR99" s="2"/>
      <c r="DS99" s="2"/>
      <c r="DT99" s="2"/>
      <c r="DU99" s="2"/>
      <c r="DV99" s="2"/>
      <c r="DW99" s="2"/>
      <c r="DX99" s="2"/>
      <c r="DY99" s="2"/>
      <c r="DZ99" s="2"/>
      <c r="EA99" s="2"/>
      <c r="EB99" s="2"/>
      <c r="EC99" s="2"/>
      <c r="ED99" s="2"/>
      <c r="EE99" s="2"/>
      <c r="EF99" s="2"/>
      <c r="EG99" s="2"/>
      <c r="EH99" s="2"/>
      <c r="EI99" s="2"/>
      <c r="EJ99" s="2"/>
      <c r="EK99" s="2"/>
      <c r="EL99" s="2"/>
      <c r="EM99" s="2"/>
      <c r="EN99" s="2"/>
      <c r="EO99" s="2"/>
      <c r="EP99" s="2"/>
      <c r="EQ99" s="2"/>
      <c r="ER99" s="2"/>
      <c r="ES99" s="2"/>
      <c r="ET99" s="2"/>
      <c r="EU99" s="2"/>
      <c r="EV99" s="2"/>
      <c r="EW99" s="2"/>
      <c r="EX99" s="2"/>
      <c r="EY99" s="2"/>
      <c r="EZ99" s="2"/>
      <c r="FA99" s="2"/>
      <c r="FB99" s="2"/>
      <c r="FC99" s="2"/>
      <c r="FD99" s="2"/>
      <c r="FE99" s="2"/>
      <c r="FF99" s="2"/>
      <c r="FG99" s="2"/>
      <c r="FH99" s="2"/>
      <c r="FI99" s="2"/>
      <c r="FJ99" s="2"/>
      <c r="FK99" s="2"/>
      <c r="FL99" s="2"/>
      <c r="FM99" s="2"/>
      <c r="FN99" s="2"/>
      <c r="FO99" s="2"/>
      <c r="FP99" s="2"/>
      <c r="FQ99" s="2"/>
      <c r="FR99" s="2"/>
      <c r="FS99" s="2"/>
      <c r="FT99" s="2"/>
      <c r="FU99" s="2"/>
      <c r="FV99" s="2"/>
      <c r="FW99" s="2"/>
      <c r="FX99" s="2"/>
      <c r="FY99" s="2"/>
      <c r="FZ99" s="2"/>
      <c r="GA99" s="2"/>
      <c r="GB99" s="2"/>
      <c r="GC99" s="2"/>
      <c r="GD99" s="2"/>
      <c r="GE99" s="2"/>
      <c r="GF99" s="2"/>
      <c r="GG99" s="2"/>
      <c r="GH99" s="2"/>
      <c r="GI99" s="2"/>
      <c r="GJ99" s="2"/>
      <c r="GK99" s="2"/>
      <c r="GL99" s="2"/>
      <c r="GM99" s="2"/>
      <c r="GN99" s="2"/>
      <c r="GO99" s="2"/>
      <c r="GP99" s="2"/>
      <c r="GQ99" s="2"/>
      <c r="GR99" s="2"/>
      <c r="GS99" s="2"/>
      <c r="GT99" s="2"/>
      <c r="GU99" s="2"/>
      <c r="GV99" s="2"/>
      <c r="GW99" s="2"/>
      <c r="GX99" s="2"/>
      <c r="GY99" s="2"/>
      <c r="GZ99" s="2"/>
      <c r="HA99" s="2"/>
      <c r="HB99" s="2"/>
      <c r="HC99" s="2"/>
      <c r="HD99" s="2"/>
      <c r="HE99" s="2"/>
      <c r="HF99" s="2"/>
      <c r="HG99" s="2"/>
      <c r="HH99" s="2"/>
      <c r="HI99" s="2"/>
      <c r="HJ99" s="2"/>
      <c r="HK99" s="2"/>
      <c r="HL99" s="2"/>
      <c r="HM99" s="2"/>
      <c r="HN99" s="2"/>
      <c r="HO99" s="2"/>
      <c r="HP99" s="2"/>
      <c r="HQ99" s="2"/>
      <c r="HR99" s="2"/>
      <c r="HS99" s="2"/>
      <c r="HT99" s="2"/>
      <c r="HU99" s="2"/>
      <c r="HV99" s="2"/>
      <c r="HW99" s="2"/>
      <c r="HX99" s="2"/>
      <c r="HY99" s="2"/>
      <c r="HZ99" s="2"/>
      <c r="IA99" s="2"/>
      <c r="IB99" s="2"/>
      <c r="IC99" s="2"/>
      <c r="ID99" s="2"/>
      <c r="IE99" s="2"/>
      <c r="IF99" s="2"/>
      <c r="IG99" s="2"/>
      <c r="IH99" s="2"/>
      <c r="II99" s="2"/>
      <c r="IJ99" s="2"/>
      <c r="IK99" s="2"/>
      <c r="IL99" s="2"/>
      <c r="IM99" s="2"/>
      <c r="IN99" s="2"/>
      <c r="IO99" s="2"/>
      <c r="IP99" s="2"/>
      <c r="IQ99" s="2"/>
      <c r="IR99" s="2"/>
      <c r="IS99" s="2"/>
      <c r="IT99" s="2"/>
      <c r="IU99" s="2"/>
      <c r="IV99" s="2"/>
      <c r="IW99" s="2"/>
      <c r="IX99" s="2"/>
      <c r="IY99" s="2"/>
      <c r="IZ99" s="2"/>
      <c r="JA99" s="2"/>
      <c r="JB99" s="2"/>
      <c r="JC99" s="2"/>
      <c r="JD99" s="2"/>
      <c r="JE99" s="2"/>
      <c r="JF99" s="2"/>
      <c r="JG99" s="2"/>
      <c r="JH99" s="2"/>
      <c r="JI99" s="2"/>
      <c r="JJ99" s="2"/>
      <c r="JK99" s="2"/>
    </row>
    <row r="100" spans="1:271" x14ac:dyDescent="0.25">
      <c r="A100" t="s">
        <v>40</v>
      </c>
      <c r="B100" s="7" t="s">
        <v>5</v>
      </c>
      <c r="C100" s="13" t="s">
        <v>32</v>
      </c>
      <c r="D100" s="65">
        <v>53.897404999999999</v>
      </c>
      <c r="E100" s="65">
        <v>-1.125796</v>
      </c>
      <c r="F100" s="14">
        <v>40696</v>
      </c>
      <c r="G100" s="15">
        <v>3</v>
      </c>
      <c r="H100" s="12">
        <v>3</v>
      </c>
      <c r="I100" s="10">
        <v>7</v>
      </c>
      <c r="J100" s="10">
        <v>4</v>
      </c>
      <c r="K100" s="10"/>
      <c r="L100" s="10"/>
      <c r="M100" s="10"/>
      <c r="N100" s="10">
        <v>16</v>
      </c>
      <c r="O100" s="10"/>
      <c r="P100" s="10">
        <v>2</v>
      </c>
      <c r="Q100" s="10"/>
      <c r="R100" s="6"/>
      <c r="S100" s="6"/>
      <c r="T100" s="10"/>
      <c r="U100" s="3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  <c r="CW100" s="2"/>
      <c r="CX100" s="2"/>
      <c r="CY100" s="2"/>
      <c r="CZ100" s="2"/>
      <c r="DA100" s="2"/>
      <c r="DB100" s="2"/>
      <c r="DC100" s="2"/>
      <c r="DD100" s="2"/>
      <c r="DE100" s="2"/>
      <c r="DF100" s="2"/>
      <c r="DG100" s="2"/>
      <c r="DH100" s="2"/>
      <c r="DI100" s="2"/>
      <c r="DJ100" s="2"/>
      <c r="DK100" s="2"/>
      <c r="DL100" s="2"/>
      <c r="DM100" s="2"/>
      <c r="DN100" s="2"/>
      <c r="DO100" s="2"/>
      <c r="DP100" s="2"/>
      <c r="DQ100" s="2"/>
      <c r="DR100" s="2"/>
      <c r="DS100" s="2"/>
      <c r="DT100" s="2"/>
      <c r="DU100" s="2"/>
      <c r="DV100" s="2"/>
      <c r="DW100" s="2"/>
      <c r="DX100" s="2"/>
      <c r="DY100" s="2"/>
      <c r="DZ100" s="2"/>
      <c r="EA100" s="2"/>
      <c r="EB100" s="2"/>
      <c r="EC100" s="2"/>
      <c r="ED100" s="2"/>
      <c r="EE100" s="2"/>
      <c r="EF100" s="2"/>
      <c r="EG100" s="2"/>
      <c r="EH100" s="2"/>
      <c r="EI100" s="2"/>
      <c r="EJ100" s="2"/>
      <c r="EK100" s="2"/>
      <c r="EL100" s="2"/>
      <c r="EM100" s="2"/>
      <c r="EN100" s="2"/>
      <c r="EO100" s="2"/>
      <c r="EP100" s="2"/>
      <c r="EQ100" s="2"/>
      <c r="ER100" s="2"/>
      <c r="ES100" s="2"/>
      <c r="ET100" s="2"/>
      <c r="EU100" s="2"/>
      <c r="EV100" s="2"/>
      <c r="EW100" s="2"/>
      <c r="EX100" s="2"/>
      <c r="EY100" s="2"/>
      <c r="EZ100" s="2"/>
      <c r="FA100" s="2"/>
      <c r="FB100" s="2"/>
      <c r="FC100" s="2"/>
      <c r="FD100" s="2"/>
      <c r="FE100" s="2"/>
      <c r="FF100" s="2"/>
      <c r="FG100" s="2"/>
      <c r="FH100" s="2"/>
      <c r="FI100" s="2"/>
      <c r="FJ100" s="2"/>
      <c r="FK100" s="2"/>
      <c r="FL100" s="2"/>
      <c r="FM100" s="2"/>
      <c r="FN100" s="2"/>
      <c r="FO100" s="2"/>
      <c r="FP100" s="2"/>
      <c r="FQ100" s="2"/>
      <c r="FR100" s="2"/>
      <c r="FS100" s="2"/>
      <c r="FT100" s="2"/>
      <c r="FU100" s="2"/>
      <c r="FV100" s="2"/>
      <c r="FW100" s="2"/>
      <c r="FX100" s="2"/>
      <c r="FY100" s="2"/>
      <c r="FZ100" s="2"/>
      <c r="GA100" s="2"/>
      <c r="GB100" s="2"/>
      <c r="GC100" s="2"/>
      <c r="GD100" s="2"/>
      <c r="GE100" s="2"/>
      <c r="GF100" s="2"/>
      <c r="GG100" s="2"/>
      <c r="GH100" s="2"/>
      <c r="GI100" s="2"/>
      <c r="GJ100" s="2"/>
      <c r="GK100" s="2"/>
      <c r="GL100" s="2"/>
      <c r="GM100" s="2"/>
      <c r="GN100" s="2"/>
      <c r="GO100" s="2"/>
      <c r="GP100" s="2"/>
      <c r="GQ100" s="2"/>
      <c r="GR100" s="2"/>
      <c r="GS100" s="2"/>
      <c r="GT100" s="2"/>
      <c r="GU100" s="2"/>
      <c r="GV100" s="2"/>
      <c r="GW100" s="2"/>
      <c r="GX100" s="2"/>
      <c r="GY100" s="2"/>
      <c r="GZ100" s="2"/>
      <c r="HA100" s="2"/>
      <c r="HB100" s="2"/>
      <c r="HC100" s="2"/>
      <c r="HD100" s="2"/>
      <c r="HE100" s="2"/>
      <c r="HF100" s="2"/>
      <c r="HG100" s="2"/>
      <c r="HH100" s="2"/>
      <c r="HI100" s="2"/>
      <c r="HJ100" s="2"/>
      <c r="HK100" s="2"/>
      <c r="HL100" s="2"/>
      <c r="HM100" s="2"/>
      <c r="HN100" s="2"/>
      <c r="HO100" s="2"/>
      <c r="HP100" s="2"/>
      <c r="HQ100" s="2"/>
      <c r="HR100" s="2"/>
      <c r="HS100" s="2"/>
      <c r="HT100" s="2"/>
      <c r="HU100" s="2"/>
      <c r="HV100" s="2"/>
      <c r="HW100" s="2"/>
      <c r="HX100" s="2"/>
      <c r="HY100" s="2"/>
      <c r="HZ100" s="2"/>
      <c r="IA100" s="2"/>
      <c r="IB100" s="2"/>
      <c r="IC100" s="2"/>
      <c r="ID100" s="2"/>
      <c r="IE100" s="2"/>
      <c r="IF100" s="2"/>
      <c r="IG100" s="2"/>
      <c r="IH100" s="2"/>
      <c r="II100" s="2"/>
      <c r="IJ100" s="2"/>
      <c r="IK100" s="2"/>
      <c r="IL100" s="2"/>
      <c r="IM100" s="2"/>
      <c r="IN100" s="2"/>
      <c r="IO100" s="2"/>
      <c r="IP100" s="2"/>
      <c r="IQ100" s="2"/>
      <c r="IR100" s="2"/>
      <c r="IS100" s="2"/>
      <c r="IT100" s="2"/>
      <c r="IU100" s="2"/>
      <c r="IV100" s="2"/>
      <c r="IW100" s="2"/>
      <c r="IX100" s="2"/>
      <c r="IY100" s="2"/>
      <c r="IZ100" s="2"/>
      <c r="JA100" s="2"/>
      <c r="JB100" s="2"/>
      <c r="JC100" s="2"/>
      <c r="JD100" s="2"/>
      <c r="JE100" s="2"/>
      <c r="JF100" s="2"/>
      <c r="JG100" s="2"/>
      <c r="JH100" s="2"/>
      <c r="JI100" s="2"/>
      <c r="JJ100" s="2"/>
      <c r="JK100" s="2"/>
    </row>
    <row r="101" spans="1:271" x14ac:dyDescent="0.25">
      <c r="A101" t="s">
        <v>40</v>
      </c>
      <c r="B101" s="7" t="s">
        <v>5</v>
      </c>
      <c r="C101" s="13" t="s">
        <v>32</v>
      </c>
      <c r="D101" s="65">
        <v>53.897404999999999</v>
      </c>
      <c r="E101" s="65">
        <v>-1.125796</v>
      </c>
      <c r="F101" s="14">
        <v>40696</v>
      </c>
      <c r="G101" s="15">
        <v>3</v>
      </c>
      <c r="H101" s="12">
        <v>4</v>
      </c>
      <c r="I101" s="10">
        <v>8</v>
      </c>
      <c r="J101" s="10">
        <v>2</v>
      </c>
      <c r="K101" s="10"/>
      <c r="L101" s="10"/>
      <c r="M101" s="10"/>
      <c r="N101" s="10">
        <v>14</v>
      </c>
      <c r="O101" s="10"/>
      <c r="P101" s="10">
        <v>5</v>
      </c>
      <c r="Q101" s="6"/>
      <c r="R101" s="6"/>
      <c r="S101" s="6"/>
      <c r="T101" s="10"/>
      <c r="U101" s="3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  <c r="CW101" s="2"/>
      <c r="CX101" s="2"/>
      <c r="CY101" s="2"/>
      <c r="CZ101" s="2"/>
      <c r="DA101" s="2"/>
      <c r="DB101" s="2"/>
      <c r="DC101" s="2"/>
      <c r="DD101" s="2"/>
      <c r="DE101" s="2"/>
      <c r="DF101" s="2"/>
      <c r="DG101" s="2"/>
      <c r="DH101" s="2"/>
      <c r="DI101" s="2"/>
      <c r="DJ101" s="2"/>
      <c r="DK101" s="2"/>
      <c r="DL101" s="2"/>
      <c r="DM101" s="2"/>
      <c r="DN101" s="2"/>
      <c r="DO101" s="2"/>
      <c r="DP101" s="2"/>
      <c r="DQ101" s="2"/>
      <c r="DR101" s="2"/>
      <c r="DS101" s="2"/>
      <c r="DT101" s="2"/>
      <c r="DU101" s="2"/>
      <c r="DV101" s="2"/>
      <c r="DW101" s="2"/>
      <c r="DX101" s="2"/>
      <c r="DY101" s="2"/>
      <c r="DZ101" s="2"/>
      <c r="EA101" s="2"/>
      <c r="EB101" s="2"/>
      <c r="EC101" s="2"/>
      <c r="ED101" s="2"/>
      <c r="EE101" s="2"/>
      <c r="EF101" s="2"/>
      <c r="EG101" s="2"/>
      <c r="EH101" s="2"/>
      <c r="EI101" s="2"/>
      <c r="EJ101" s="2"/>
      <c r="EK101" s="2"/>
      <c r="EL101" s="2"/>
      <c r="EM101" s="2"/>
      <c r="EN101" s="2"/>
      <c r="EO101" s="2"/>
      <c r="EP101" s="2"/>
      <c r="EQ101" s="2"/>
      <c r="ER101" s="2"/>
      <c r="ES101" s="2"/>
      <c r="ET101" s="2"/>
      <c r="EU101" s="2"/>
      <c r="EV101" s="2"/>
      <c r="EW101" s="2"/>
      <c r="EX101" s="2"/>
      <c r="EY101" s="2"/>
      <c r="EZ101" s="2"/>
      <c r="FA101" s="2"/>
      <c r="FB101" s="2"/>
      <c r="FC101" s="2"/>
      <c r="FD101" s="2"/>
      <c r="FE101" s="2"/>
      <c r="FF101" s="2"/>
      <c r="FG101" s="2"/>
      <c r="FH101" s="2"/>
      <c r="FI101" s="2"/>
      <c r="FJ101" s="2"/>
      <c r="FK101" s="2"/>
      <c r="FL101" s="2"/>
      <c r="FM101" s="2"/>
      <c r="FN101" s="2"/>
      <c r="FO101" s="2"/>
      <c r="FP101" s="2"/>
      <c r="FQ101" s="2"/>
      <c r="FR101" s="2"/>
      <c r="FS101" s="2"/>
      <c r="FT101" s="2"/>
      <c r="FU101" s="2"/>
      <c r="FV101" s="2"/>
      <c r="FW101" s="2"/>
      <c r="FX101" s="2"/>
      <c r="FY101" s="2"/>
      <c r="FZ101" s="2"/>
      <c r="GA101" s="2"/>
      <c r="GB101" s="2"/>
      <c r="GC101" s="2"/>
      <c r="GD101" s="2"/>
      <c r="GE101" s="2"/>
      <c r="GF101" s="2"/>
      <c r="GG101" s="2"/>
      <c r="GH101" s="2"/>
      <c r="GI101" s="2"/>
      <c r="GJ101" s="2"/>
      <c r="GK101" s="2"/>
      <c r="GL101" s="2"/>
      <c r="GM101" s="2"/>
      <c r="GN101" s="2"/>
      <c r="GO101" s="2"/>
      <c r="GP101" s="2"/>
      <c r="GQ101" s="2"/>
      <c r="GR101" s="2"/>
      <c r="GS101" s="2"/>
      <c r="GT101" s="2"/>
      <c r="GU101" s="2"/>
      <c r="GV101" s="2"/>
      <c r="GW101" s="2"/>
      <c r="GX101" s="2"/>
      <c r="GY101" s="2"/>
      <c r="GZ101" s="2"/>
      <c r="HA101" s="2"/>
      <c r="HB101" s="2"/>
      <c r="HC101" s="2"/>
      <c r="HD101" s="2"/>
      <c r="HE101" s="2"/>
      <c r="HF101" s="2"/>
      <c r="HG101" s="2"/>
      <c r="HH101" s="2"/>
      <c r="HI101" s="2"/>
      <c r="HJ101" s="2"/>
      <c r="HK101" s="2"/>
      <c r="HL101" s="2"/>
      <c r="HM101" s="2"/>
      <c r="HN101" s="2"/>
      <c r="HO101" s="2"/>
      <c r="HP101" s="2"/>
      <c r="HQ101" s="2"/>
      <c r="HR101" s="2"/>
      <c r="HS101" s="2"/>
      <c r="HT101" s="2"/>
      <c r="HU101" s="2"/>
      <c r="HV101" s="2"/>
      <c r="HW101" s="2"/>
      <c r="HX101" s="2"/>
      <c r="HY101" s="2"/>
      <c r="HZ101" s="2"/>
      <c r="IA101" s="2"/>
      <c r="IB101" s="2"/>
      <c r="IC101" s="2"/>
      <c r="ID101" s="2"/>
      <c r="IE101" s="2"/>
      <c r="IF101" s="2"/>
      <c r="IG101" s="2"/>
      <c r="IH101" s="2"/>
      <c r="II101" s="2"/>
      <c r="IJ101" s="2"/>
      <c r="IK101" s="2"/>
      <c r="IL101" s="2"/>
      <c r="IM101" s="2"/>
      <c r="IN101" s="2"/>
      <c r="IO101" s="2"/>
      <c r="IP101" s="2"/>
      <c r="IQ101" s="2"/>
      <c r="IR101" s="2"/>
      <c r="IS101" s="2"/>
      <c r="IT101" s="2"/>
      <c r="IU101" s="2"/>
      <c r="IV101" s="2"/>
      <c r="IW101" s="2"/>
      <c r="IX101" s="2"/>
      <c r="IY101" s="2"/>
      <c r="IZ101" s="2"/>
      <c r="JA101" s="2"/>
      <c r="JB101" s="2"/>
      <c r="JC101" s="2"/>
      <c r="JD101" s="2"/>
      <c r="JE101" s="2"/>
      <c r="JF101" s="2"/>
      <c r="JG101" s="2"/>
      <c r="JH101" s="2"/>
      <c r="JI101" s="2"/>
      <c r="JJ101" s="2"/>
      <c r="JK101" s="2"/>
    </row>
    <row r="102" spans="1:271" x14ac:dyDescent="0.25">
      <c r="A102" t="s">
        <v>40</v>
      </c>
      <c r="B102" s="7" t="s">
        <v>5</v>
      </c>
      <c r="C102" s="13" t="s">
        <v>32</v>
      </c>
      <c r="D102" s="65">
        <v>53.897404999999999</v>
      </c>
      <c r="E102" s="65">
        <v>-1.125796</v>
      </c>
      <c r="F102" s="14">
        <v>40696</v>
      </c>
      <c r="G102" s="15">
        <v>3</v>
      </c>
      <c r="H102" s="12">
        <v>5</v>
      </c>
      <c r="I102" s="10">
        <v>9</v>
      </c>
      <c r="J102" s="10">
        <v>3</v>
      </c>
      <c r="K102" s="10"/>
      <c r="L102" s="10"/>
      <c r="M102" s="10"/>
      <c r="N102" s="10">
        <v>6</v>
      </c>
      <c r="O102" s="10"/>
      <c r="P102" s="10">
        <v>3</v>
      </c>
      <c r="Q102" s="10"/>
      <c r="R102" s="6"/>
      <c r="S102" s="6"/>
      <c r="T102" s="10"/>
      <c r="U102" s="3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  <c r="CW102" s="2"/>
      <c r="CX102" s="2"/>
      <c r="CY102" s="2"/>
      <c r="CZ102" s="2"/>
      <c r="DA102" s="2"/>
      <c r="DB102" s="2"/>
      <c r="DC102" s="2"/>
      <c r="DD102" s="2"/>
      <c r="DE102" s="2"/>
      <c r="DF102" s="2"/>
      <c r="DG102" s="2"/>
      <c r="DH102" s="2"/>
      <c r="DI102" s="2"/>
      <c r="DJ102" s="2"/>
      <c r="DK102" s="2"/>
      <c r="DL102" s="2"/>
      <c r="DM102" s="2"/>
      <c r="DN102" s="2"/>
      <c r="DO102" s="2"/>
      <c r="DP102" s="2"/>
      <c r="DQ102" s="2"/>
      <c r="DR102" s="2"/>
      <c r="DS102" s="2"/>
      <c r="DT102" s="2"/>
      <c r="DU102" s="2"/>
      <c r="DV102" s="2"/>
      <c r="DW102" s="2"/>
      <c r="DX102" s="2"/>
      <c r="DY102" s="2"/>
      <c r="DZ102" s="2"/>
      <c r="EA102" s="2"/>
      <c r="EB102" s="2"/>
      <c r="EC102" s="2"/>
      <c r="ED102" s="2"/>
      <c r="EE102" s="2"/>
      <c r="EF102" s="2"/>
      <c r="EG102" s="2"/>
      <c r="EH102" s="2"/>
      <c r="EI102" s="2"/>
      <c r="EJ102" s="2"/>
      <c r="EK102" s="2"/>
      <c r="EL102" s="2"/>
      <c r="EM102" s="2"/>
      <c r="EN102" s="2"/>
      <c r="EO102" s="2"/>
      <c r="EP102" s="2"/>
      <c r="EQ102" s="2"/>
      <c r="ER102" s="2"/>
      <c r="ES102" s="2"/>
      <c r="ET102" s="2"/>
      <c r="EU102" s="2"/>
      <c r="EV102" s="2"/>
      <c r="EW102" s="2"/>
      <c r="EX102" s="2"/>
      <c r="EY102" s="2"/>
      <c r="EZ102" s="2"/>
      <c r="FA102" s="2"/>
      <c r="FB102" s="2"/>
      <c r="FC102" s="2"/>
      <c r="FD102" s="2"/>
      <c r="FE102" s="2"/>
      <c r="FF102" s="2"/>
      <c r="FG102" s="2"/>
      <c r="FH102" s="2"/>
      <c r="FI102" s="2"/>
      <c r="FJ102" s="2"/>
      <c r="FK102" s="2"/>
      <c r="FL102" s="2"/>
      <c r="FM102" s="2"/>
      <c r="FN102" s="2"/>
      <c r="FO102" s="2"/>
      <c r="FP102" s="2"/>
      <c r="FQ102" s="2"/>
      <c r="FR102" s="2"/>
      <c r="FS102" s="2"/>
      <c r="FT102" s="2"/>
      <c r="FU102" s="2"/>
      <c r="FV102" s="2"/>
      <c r="FW102" s="2"/>
      <c r="FX102" s="2"/>
      <c r="FY102" s="2"/>
      <c r="FZ102" s="2"/>
      <c r="GA102" s="2"/>
      <c r="GB102" s="2"/>
      <c r="GC102" s="2"/>
      <c r="GD102" s="2"/>
      <c r="GE102" s="2"/>
      <c r="GF102" s="2"/>
      <c r="GG102" s="2"/>
      <c r="GH102" s="2"/>
      <c r="GI102" s="2"/>
      <c r="GJ102" s="2"/>
      <c r="GK102" s="2"/>
      <c r="GL102" s="2"/>
      <c r="GM102" s="2"/>
      <c r="GN102" s="2"/>
      <c r="GO102" s="2"/>
      <c r="GP102" s="2"/>
      <c r="GQ102" s="2"/>
      <c r="GR102" s="2"/>
      <c r="GS102" s="2"/>
      <c r="GT102" s="2"/>
      <c r="GU102" s="2"/>
      <c r="GV102" s="2"/>
      <c r="GW102" s="2"/>
      <c r="GX102" s="2"/>
      <c r="GY102" s="2"/>
      <c r="GZ102" s="2"/>
      <c r="HA102" s="2"/>
      <c r="HB102" s="2"/>
      <c r="HC102" s="2"/>
      <c r="HD102" s="2"/>
      <c r="HE102" s="2"/>
      <c r="HF102" s="2"/>
      <c r="HG102" s="2"/>
      <c r="HH102" s="2"/>
      <c r="HI102" s="2"/>
      <c r="HJ102" s="2"/>
      <c r="HK102" s="2"/>
      <c r="HL102" s="2"/>
      <c r="HM102" s="2"/>
      <c r="HN102" s="2"/>
      <c r="HO102" s="2"/>
      <c r="HP102" s="2"/>
      <c r="HQ102" s="2"/>
      <c r="HR102" s="2"/>
      <c r="HS102" s="2"/>
      <c r="HT102" s="2"/>
      <c r="HU102" s="2"/>
      <c r="HV102" s="2"/>
      <c r="HW102" s="2"/>
      <c r="HX102" s="2"/>
      <c r="HY102" s="2"/>
      <c r="HZ102" s="2"/>
      <c r="IA102" s="2"/>
      <c r="IB102" s="2"/>
      <c r="IC102" s="2"/>
      <c r="ID102" s="2"/>
      <c r="IE102" s="2"/>
      <c r="IF102" s="2"/>
      <c r="IG102" s="2"/>
      <c r="IH102" s="2"/>
      <c r="II102" s="2"/>
      <c r="IJ102" s="2"/>
      <c r="IK102" s="2"/>
      <c r="IL102" s="2"/>
      <c r="IM102" s="2"/>
      <c r="IN102" s="2"/>
      <c r="IO102" s="2"/>
      <c r="IP102" s="2"/>
      <c r="IQ102" s="2"/>
      <c r="IR102" s="2"/>
      <c r="IS102" s="2"/>
      <c r="IT102" s="2"/>
      <c r="IU102" s="2"/>
      <c r="IV102" s="2"/>
      <c r="IW102" s="2"/>
      <c r="IX102" s="2"/>
      <c r="IY102" s="2"/>
      <c r="IZ102" s="2"/>
      <c r="JA102" s="2"/>
      <c r="JB102" s="2"/>
      <c r="JC102" s="2"/>
      <c r="JD102" s="2"/>
      <c r="JE102" s="2"/>
      <c r="JF102" s="2"/>
      <c r="JG102" s="2"/>
      <c r="JH102" s="2"/>
      <c r="JI102" s="2"/>
      <c r="JJ102" s="2"/>
      <c r="JK102" s="2"/>
    </row>
    <row r="103" spans="1:271" x14ac:dyDescent="0.25">
      <c r="A103" s="2" t="s">
        <v>40</v>
      </c>
      <c r="B103" s="7" t="s">
        <v>5</v>
      </c>
      <c r="C103" s="13" t="s">
        <v>32</v>
      </c>
      <c r="D103" s="65">
        <v>53.897404999999999</v>
      </c>
      <c r="E103" s="65">
        <v>-1.125796</v>
      </c>
      <c r="F103" s="14">
        <v>40696</v>
      </c>
      <c r="G103" s="15">
        <v>3</v>
      </c>
      <c r="H103" s="12">
        <v>6</v>
      </c>
      <c r="I103" s="10">
        <v>6</v>
      </c>
      <c r="J103" s="10">
        <v>7</v>
      </c>
      <c r="K103" s="10"/>
      <c r="L103" s="10"/>
      <c r="M103" s="10"/>
      <c r="N103" s="10">
        <v>15</v>
      </c>
      <c r="O103" s="10"/>
      <c r="P103" s="10">
        <v>1</v>
      </c>
      <c r="Q103" s="6"/>
      <c r="R103" s="6"/>
      <c r="S103" s="6"/>
      <c r="T103" s="10"/>
      <c r="U103" s="3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  <c r="CW103" s="2"/>
      <c r="CX103" s="2"/>
      <c r="CY103" s="2"/>
      <c r="CZ103" s="2"/>
      <c r="DA103" s="2"/>
      <c r="DB103" s="2"/>
      <c r="DC103" s="2"/>
      <c r="DD103" s="2"/>
      <c r="DE103" s="2"/>
      <c r="DF103" s="2"/>
      <c r="DG103" s="2"/>
      <c r="DH103" s="2"/>
      <c r="DI103" s="2"/>
      <c r="DJ103" s="2"/>
      <c r="DK103" s="2"/>
      <c r="DL103" s="2"/>
      <c r="DM103" s="2"/>
      <c r="DN103" s="2"/>
      <c r="DO103" s="2"/>
      <c r="DP103" s="2"/>
      <c r="DQ103" s="2"/>
      <c r="DR103" s="2"/>
      <c r="DS103" s="2"/>
      <c r="DT103" s="2"/>
      <c r="DU103" s="2"/>
      <c r="DV103" s="2"/>
      <c r="DW103" s="2"/>
      <c r="DX103" s="2"/>
      <c r="DY103" s="2"/>
      <c r="DZ103" s="2"/>
      <c r="EA103" s="2"/>
      <c r="EB103" s="2"/>
      <c r="EC103" s="2"/>
      <c r="ED103" s="2"/>
      <c r="EE103" s="2"/>
      <c r="EF103" s="2"/>
      <c r="EG103" s="2"/>
      <c r="EH103" s="2"/>
      <c r="EI103" s="2"/>
      <c r="EJ103" s="2"/>
      <c r="EK103" s="2"/>
      <c r="EL103" s="2"/>
      <c r="EM103" s="2"/>
      <c r="EN103" s="2"/>
      <c r="EO103" s="2"/>
      <c r="EP103" s="2"/>
      <c r="EQ103" s="2"/>
      <c r="ER103" s="2"/>
      <c r="ES103" s="2"/>
      <c r="ET103" s="2"/>
      <c r="EU103" s="2"/>
      <c r="EV103" s="2"/>
      <c r="EW103" s="2"/>
      <c r="EX103" s="2"/>
      <c r="EY103" s="2"/>
      <c r="EZ103" s="2"/>
      <c r="FA103" s="2"/>
      <c r="FB103" s="2"/>
      <c r="FC103" s="2"/>
      <c r="FD103" s="2"/>
      <c r="FE103" s="2"/>
      <c r="FF103" s="2"/>
      <c r="FG103" s="2"/>
      <c r="FH103" s="2"/>
      <c r="FI103" s="2"/>
      <c r="FJ103" s="2"/>
      <c r="FK103" s="2"/>
      <c r="FL103" s="2"/>
      <c r="FM103" s="2"/>
      <c r="FN103" s="2"/>
      <c r="FO103" s="2"/>
      <c r="FP103" s="2"/>
      <c r="FQ103" s="2"/>
      <c r="FR103" s="2"/>
      <c r="FS103" s="2"/>
      <c r="FT103" s="2"/>
      <c r="FU103" s="2"/>
      <c r="FV103" s="2"/>
      <c r="FW103" s="2"/>
      <c r="FX103" s="2"/>
      <c r="FY103" s="2"/>
      <c r="FZ103" s="2"/>
      <c r="GA103" s="2"/>
      <c r="GB103" s="2"/>
      <c r="GC103" s="2"/>
      <c r="GD103" s="2"/>
      <c r="GE103" s="2"/>
      <c r="GF103" s="2"/>
      <c r="GG103" s="2"/>
      <c r="GH103" s="2"/>
      <c r="GI103" s="2"/>
      <c r="GJ103" s="2"/>
      <c r="GK103" s="2"/>
      <c r="GL103" s="2"/>
      <c r="GM103" s="2"/>
      <c r="GN103" s="2"/>
      <c r="GO103" s="2"/>
      <c r="GP103" s="2"/>
      <c r="GQ103" s="2"/>
      <c r="GR103" s="2"/>
      <c r="GS103" s="2"/>
      <c r="GT103" s="2"/>
      <c r="GU103" s="2"/>
      <c r="GV103" s="2"/>
      <c r="GW103" s="2"/>
      <c r="GX103" s="2"/>
      <c r="GY103" s="2"/>
      <c r="GZ103" s="2"/>
      <c r="HA103" s="2"/>
      <c r="HB103" s="2"/>
      <c r="HC103" s="2"/>
      <c r="HD103" s="2"/>
      <c r="HE103" s="2"/>
      <c r="HF103" s="2"/>
      <c r="HG103" s="2"/>
      <c r="HH103" s="2"/>
      <c r="HI103" s="2"/>
      <c r="HJ103" s="2"/>
      <c r="HK103" s="2"/>
      <c r="HL103" s="2"/>
      <c r="HM103" s="2"/>
      <c r="HN103" s="2"/>
      <c r="HO103" s="2"/>
      <c r="HP103" s="2"/>
      <c r="HQ103" s="2"/>
      <c r="HR103" s="2"/>
      <c r="HS103" s="2"/>
      <c r="HT103" s="2"/>
      <c r="HU103" s="2"/>
      <c r="HV103" s="2"/>
      <c r="HW103" s="2"/>
      <c r="HX103" s="2"/>
      <c r="HY103" s="2"/>
      <c r="HZ103" s="2"/>
      <c r="IA103" s="2"/>
      <c r="IB103" s="2"/>
      <c r="IC103" s="2"/>
      <c r="ID103" s="2"/>
      <c r="IE103" s="2"/>
      <c r="IF103" s="2"/>
      <c r="IG103" s="2"/>
      <c r="IH103" s="2"/>
      <c r="II103" s="2"/>
      <c r="IJ103" s="2"/>
      <c r="IK103" s="2"/>
      <c r="IL103" s="2"/>
      <c r="IM103" s="2"/>
      <c r="IN103" s="2"/>
      <c r="IO103" s="2"/>
      <c r="IP103" s="2"/>
      <c r="IQ103" s="2"/>
      <c r="IR103" s="2"/>
      <c r="IS103" s="2"/>
      <c r="IT103" s="2"/>
      <c r="IU103" s="2"/>
      <c r="IV103" s="2"/>
      <c r="IW103" s="2"/>
      <c r="IX103" s="2"/>
      <c r="IY103" s="2"/>
      <c r="IZ103" s="2"/>
      <c r="JA103" s="2"/>
      <c r="JB103" s="2"/>
      <c r="JC103" s="2"/>
      <c r="JD103" s="2"/>
      <c r="JE103" s="2"/>
      <c r="JF103" s="2"/>
      <c r="JG103" s="2"/>
      <c r="JH103" s="2"/>
      <c r="JI103" s="2"/>
      <c r="JJ103" s="2"/>
      <c r="JK103" s="2"/>
    </row>
    <row r="104" spans="1:271" s="1" customFormat="1" x14ac:dyDescent="0.25">
      <c r="A104" s="1" t="s">
        <v>40</v>
      </c>
      <c r="B104" s="29" t="s">
        <v>5</v>
      </c>
      <c r="C104" s="30" t="s">
        <v>39</v>
      </c>
      <c r="D104" s="65">
        <v>53.977677999999997</v>
      </c>
      <c r="E104" s="65">
        <v>-0.66125400000000001</v>
      </c>
      <c r="F104" s="31">
        <v>40697</v>
      </c>
      <c r="G104" s="32">
        <v>2</v>
      </c>
      <c r="H104" s="27">
        <v>1</v>
      </c>
      <c r="I104" s="28"/>
      <c r="J104" s="28">
        <v>3</v>
      </c>
      <c r="K104" s="28"/>
      <c r="L104" s="28"/>
      <c r="M104" s="28"/>
      <c r="N104" s="28"/>
      <c r="O104" s="28"/>
      <c r="P104" s="28">
        <v>2</v>
      </c>
      <c r="Q104" s="28"/>
      <c r="R104" s="5"/>
      <c r="S104" s="5"/>
      <c r="T104" s="28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  <c r="CW104" s="2"/>
      <c r="CX104" s="2"/>
      <c r="CY104" s="2"/>
      <c r="CZ104" s="2"/>
      <c r="DA104" s="2"/>
      <c r="DB104" s="2"/>
      <c r="DC104" s="2"/>
      <c r="DD104" s="2"/>
      <c r="DE104" s="2"/>
      <c r="DF104" s="2"/>
      <c r="DG104" s="2"/>
      <c r="DH104" s="2"/>
      <c r="DI104" s="2"/>
      <c r="DJ104" s="2"/>
      <c r="DK104" s="2"/>
      <c r="DL104" s="2"/>
      <c r="DM104" s="2"/>
      <c r="DN104" s="2"/>
      <c r="DO104" s="2"/>
      <c r="DP104" s="2"/>
      <c r="DQ104" s="2"/>
      <c r="DR104" s="2"/>
      <c r="DS104" s="2"/>
      <c r="DT104" s="2"/>
      <c r="DU104" s="2"/>
      <c r="DV104" s="2"/>
      <c r="DW104" s="2"/>
      <c r="DX104" s="2"/>
      <c r="DY104" s="2"/>
      <c r="DZ104" s="2"/>
      <c r="EA104" s="2"/>
      <c r="EB104" s="2"/>
      <c r="EC104" s="2"/>
      <c r="ED104" s="2"/>
      <c r="EE104" s="2"/>
      <c r="EF104" s="2"/>
      <c r="EG104" s="2"/>
      <c r="EH104" s="2"/>
      <c r="EI104" s="2"/>
      <c r="EJ104" s="2"/>
      <c r="EK104" s="2"/>
      <c r="EL104" s="2"/>
      <c r="EM104" s="2"/>
      <c r="EN104" s="2"/>
      <c r="EO104" s="2"/>
      <c r="EP104" s="2"/>
      <c r="EQ104" s="2"/>
      <c r="ER104" s="2"/>
      <c r="ES104" s="2"/>
      <c r="ET104" s="2"/>
      <c r="EU104" s="2"/>
      <c r="EV104" s="2"/>
      <c r="EW104" s="2"/>
      <c r="EX104" s="2"/>
      <c r="EY104" s="2"/>
      <c r="EZ104" s="2"/>
      <c r="FA104" s="2"/>
      <c r="FB104" s="2"/>
      <c r="FC104" s="2"/>
      <c r="FD104" s="2"/>
      <c r="FE104" s="2"/>
      <c r="FF104" s="2"/>
      <c r="FG104" s="2"/>
      <c r="FH104" s="2"/>
      <c r="FI104" s="2"/>
      <c r="FJ104" s="2"/>
      <c r="FK104" s="2"/>
      <c r="FL104" s="2"/>
      <c r="FM104" s="2"/>
      <c r="FN104" s="2"/>
      <c r="FO104" s="2"/>
      <c r="FP104" s="2"/>
      <c r="FQ104" s="2"/>
      <c r="FR104" s="2"/>
      <c r="FS104" s="2"/>
      <c r="FT104" s="2"/>
      <c r="FU104" s="2"/>
      <c r="FV104" s="2"/>
      <c r="FW104" s="2"/>
      <c r="FX104" s="2"/>
      <c r="FY104" s="2"/>
      <c r="FZ104" s="2"/>
      <c r="GA104" s="2"/>
      <c r="GB104" s="2"/>
      <c r="GC104" s="2"/>
      <c r="GD104" s="2"/>
      <c r="GE104" s="2"/>
      <c r="GF104" s="2"/>
      <c r="GG104" s="2"/>
      <c r="GH104" s="2"/>
      <c r="GI104" s="2"/>
      <c r="GJ104" s="2"/>
      <c r="GK104" s="2"/>
      <c r="GL104" s="2"/>
      <c r="GM104" s="2"/>
      <c r="GN104" s="2"/>
      <c r="GO104" s="2"/>
      <c r="GP104" s="2"/>
      <c r="GQ104" s="2"/>
      <c r="GR104" s="2"/>
      <c r="GS104" s="2"/>
      <c r="GT104" s="2"/>
      <c r="GU104" s="2"/>
      <c r="GV104" s="2"/>
      <c r="GW104" s="2"/>
      <c r="GX104" s="2"/>
      <c r="GY104" s="2"/>
      <c r="GZ104" s="2"/>
      <c r="HA104" s="2"/>
      <c r="HB104" s="2"/>
      <c r="HC104" s="2"/>
      <c r="HD104" s="2"/>
      <c r="HE104" s="2"/>
      <c r="HF104" s="2"/>
      <c r="HG104" s="2"/>
      <c r="HH104" s="2"/>
      <c r="HI104" s="2"/>
      <c r="HJ104" s="2"/>
      <c r="HK104" s="2"/>
      <c r="HL104" s="2"/>
      <c r="HM104" s="2"/>
      <c r="HN104" s="2"/>
      <c r="HO104" s="2"/>
      <c r="HP104" s="2"/>
      <c r="HQ104" s="2"/>
      <c r="HR104" s="2"/>
      <c r="HS104" s="2"/>
      <c r="HT104" s="2"/>
      <c r="HU104" s="2"/>
      <c r="HV104" s="2"/>
      <c r="HW104" s="2"/>
      <c r="HX104" s="2"/>
      <c r="HY104" s="2"/>
      <c r="HZ104" s="2"/>
      <c r="IA104" s="2"/>
      <c r="IB104" s="2"/>
      <c r="IC104" s="2"/>
      <c r="ID104" s="2"/>
      <c r="IE104" s="2"/>
      <c r="IF104" s="2"/>
      <c r="IG104" s="2"/>
      <c r="IH104" s="2"/>
      <c r="II104" s="2"/>
      <c r="IJ104" s="2"/>
      <c r="IK104" s="2"/>
      <c r="IL104" s="2"/>
      <c r="IM104" s="2"/>
      <c r="IN104" s="2"/>
      <c r="IO104" s="2"/>
      <c r="IP104" s="2"/>
      <c r="IQ104" s="2"/>
      <c r="IR104" s="2"/>
      <c r="IS104" s="2"/>
      <c r="IT104" s="2"/>
      <c r="IU104" s="2"/>
      <c r="IV104" s="2"/>
      <c r="IW104" s="2"/>
      <c r="IX104" s="2"/>
      <c r="IY104" s="2"/>
      <c r="IZ104" s="2"/>
      <c r="JA104" s="2"/>
      <c r="JB104" s="2"/>
      <c r="JC104" s="2"/>
      <c r="JD104" s="2"/>
      <c r="JE104" s="2"/>
      <c r="JF104" s="2"/>
      <c r="JG104" s="2"/>
      <c r="JH104" s="2"/>
      <c r="JI104" s="2"/>
      <c r="JJ104" s="2"/>
      <c r="JK104" s="2"/>
    </row>
    <row r="105" spans="1:271" x14ac:dyDescent="0.25">
      <c r="A105" t="s">
        <v>40</v>
      </c>
      <c r="B105" s="7" t="s">
        <v>5</v>
      </c>
      <c r="C105" s="13" t="s">
        <v>39</v>
      </c>
      <c r="D105" s="65">
        <v>53.977677999999997</v>
      </c>
      <c r="E105" s="65">
        <v>-0.66125400000000001</v>
      </c>
      <c r="F105" s="14">
        <v>40697</v>
      </c>
      <c r="G105" s="15">
        <v>2</v>
      </c>
      <c r="H105" s="12">
        <v>2</v>
      </c>
      <c r="I105" s="10"/>
      <c r="J105" s="10">
        <v>4</v>
      </c>
      <c r="K105" s="10"/>
      <c r="L105" s="10"/>
      <c r="M105" s="10"/>
      <c r="N105" s="10">
        <v>1</v>
      </c>
      <c r="O105" s="10"/>
      <c r="P105" s="10">
        <v>5</v>
      </c>
      <c r="Q105" s="6"/>
      <c r="R105" s="6"/>
      <c r="S105" s="6"/>
      <c r="T105" s="10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  <c r="CW105" s="2"/>
      <c r="CX105" s="2"/>
      <c r="CY105" s="2"/>
      <c r="CZ105" s="2"/>
      <c r="DA105" s="2"/>
      <c r="DB105" s="2"/>
      <c r="DC105" s="2"/>
      <c r="DD105" s="2"/>
      <c r="DE105" s="2"/>
      <c r="DF105" s="2"/>
      <c r="DG105" s="2"/>
      <c r="DH105" s="2"/>
      <c r="DI105" s="2"/>
      <c r="DJ105" s="2"/>
      <c r="DK105" s="2"/>
      <c r="DL105" s="2"/>
      <c r="DM105" s="2"/>
      <c r="DN105" s="2"/>
      <c r="DO105" s="2"/>
      <c r="DP105" s="2"/>
      <c r="DQ105" s="2"/>
      <c r="DR105" s="2"/>
      <c r="DS105" s="2"/>
      <c r="DT105" s="2"/>
      <c r="DU105" s="2"/>
      <c r="DV105" s="2"/>
      <c r="DW105" s="2"/>
      <c r="DX105" s="2"/>
      <c r="DY105" s="2"/>
      <c r="DZ105" s="2"/>
      <c r="EA105" s="2"/>
      <c r="EB105" s="2"/>
      <c r="EC105" s="2"/>
      <c r="ED105" s="2"/>
      <c r="EE105" s="2"/>
      <c r="EF105" s="2"/>
      <c r="EG105" s="2"/>
      <c r="EH105" s="2"/>
      <c r="EI105" s="2"/>
      <c r="EJ105" s="2"/>
      <c r="EK105" s="2"/>
      <c r="EL105" s="2"/>
      <c r="EM105" s="2"/>
      <c r="EN105" s="2"/>
      <c r="EO105" s="2"/>
      <c r="EP105" s="2"/>
      <c r="EQ105" s="2"/>
      <c r="ER105" s="2"/>
      <c r="ES105" s="2"/>
      <c r="ET105" s="2"/>
      <c r="EU105" s="2"/>
      <c r="EV105" s="2"/>
      <c r="EW105" s="2"/>
      <c r="EX105" s="2"/>
      <c r="EY105" s="2"/>
      <c r="EZ105" s="2"/>
      <c r="FA105" s="2"/>
      <c r="FB105" s="2"/>
      <c r="FC105" s="2"/>
      <c r="FD105" s="2"/>
      <c r="FE105" s="2"/>
      <c r="FF105" s="2"/>
      <c r="FG105" s="2"/>
      <c r="FH105" s="2"/>
      <c r="FI105" s="2"/>
      <c r="FJ105" s="2"/>
      <c r="FK105" s="2"/>
      <c r="FL105" s="2"/>
      <c r="FM105" s="2"/>
      <c r="FN105" s="2"/>
      <c r="FO105" s="2"/>
      <c r="FP105" s="2"/>
      <c r="FQ105" s="2"/>
      <c r="FR105" s="2"/>
      <c r="FS105" s="2"/>
      <c r="FT105" s="2"/>
      <c r="FU105" s="2"/>
      <c r="FV105" s="2"/>
      <c r="FW105" s="2"/>
      <c r="FX105" s="2"/>
      <c r="FY105" s="2"/>
      <c r="FZ105" s="2"/>
      <c r="GA105" s="2"/>
      <c r="GB105" s="2"/>
      <c r="GC105" s="2"/>
      <c r="GD105" s="2"/>
      <c r="GE105" s="2"/>
      <c r="GF105" s="2"/>
      <c r="GG105" s="2"/>
      <c r="GH105" s="2"/>
      <c r="GI105" s="2"/>
      <c r="GJ105" s="2"/>
      <c r="GK105" s="2"/>
      <c r="GL105" s="2"/>
      <c r="GM105" s="2"/>
      <c r="GN105" s="2"/>
      <c r="GO105" s="2"/>
      <c r="GP105" s="2"/>
      <c r="GQ105" s="2"/>
      <c r="GR105" s="2"/>
      <c r="GS105" s="2"/>
      <c r="GT105" s="2"/>
      <c r="GU105" s="2"/>
      <c r="GV105" s="2"/>
      <c r="GW105" s="2"/>
      <c r="GX105" s="2"/>
      <c r="GY105" s="2"/>
      <c r="GZ105" s="2"/>
      <c r="HA105" s="2"/>
      <c r="HB105" s="2"/>
      <c r="HC105" s="2"/>
      <c r="HD105" s="2"/>
      <c r="HE105" s="2"/>
      <c r="HF105" s="2"/>
      <c r="HG105" s="2"/>
      <c r="HH105" s="2"/>
      <c r="HI105" s="2"/>
      <c r="HJ105" s="2"/>
      <c r="HK105" s="2"/>
      <c r="HL105" s="2"/>
      <c r="HM105" s="2"/>
      <c r="HN105" s="2"/>
      <c r="HO105" s="2"/>
      <c r="HP105" s="2"/>
      <c r="HQ105" s="2"/>
      <c r="HR105" s="2"/>
      <c r="HS105" s="2"/>
      <c r="HT105" s="2"/>
      <c r="HU105" s="2"/>
      <c r="HV105" s="2"/>
      <c r="HW105" s="2"/>
      <c r="HX105" s="2"/>
      <c r="HY105" s="2"/>
      <c r="HZ105" s="2"/>
      <c r="IA105" s="2"/>
      <c r="IB105" s="2"/>
      <c r="IC105" s="2"/>
      <c r="ID105" s="2"/>
      <c r="IE105" s="2"/>
      <c r="IF105" s="2"/>
      <c r="IG105" s="2"/>
      <c r="IH105" s="2"/>
      <c r="II105" s="2"/>
      <c r="IJ105" s="2"/>
      <c r="IK105" s="2"/>
      <c r="IL105" s="2"/>
      <c r="IM105" s="2"/>
      <c r="IN105" s="2"/>
      <c r="IO105" s="2"/>
      <c r="IP105" s="2"/>
      <c r="IQ105" s="2"/>
      <c r="IR105" s="2"/>
      <c r="IS105" s="2"/>
      <c r="IT105" s="2"/>
      <c r="IU105" s="2"/>
      <c r="IV105" s="2"/>
      <c r="IW105" s="2"/>
      <c r="IX105" s="2"/>
      <c r="IY105" s="2"/>
      <c r="IZ105" s="2"/>
      <c r="JA105" s="2"/>
      <c r="JB105" s="2"/>
      <c r="JC105" s="2"/>
      <c r="JD105" s="2"/>
      <c r="JE105" s="2"/>
      <c r="JF105" s="2"/>
      <c r="JG105" s="2"/>
      <c r="JH105" s="2"/>
      <c r="JI105" s="2"/>
      <c r="JJ105" s="2"/>
      <c r="JK105" s="2"/>
    </row>
    <row r="106" spans="1:271" x14ac:dyDescent="0.25">
      <c r="A106" t="s">
        <v>40</v>
      </c>
      <c r="B106" s="7" t="s">
        <v>5</v>
      </c>
      <c r="C106" s="13" t="s">
        <v>39</v>
      </c>
      <c r="D106" s="65">
        <v>53.977677999999997</v>
      </c>
      <c r="E106" s="65">
        <v>-0.66125400000000001</v>
      </c>
      <c r="F106" s="14">
        <v>40697</v>
      </c>
      <c r="G106" s="15">
        <v>2</v>
      </c>
      <c r="H106" s="12">
        <v>3</v>
      </c>
      <c r="I106" s="10"/>
      <c r="J106" s="10">
        <v>2</v>
      </c>
      <c r="K106" s="10"/>
      <c r="L106" s="10"/>
      <c r="M106" s="10"/>
      <c r="N106" s="10"/>
      <c r="O106" s="10"/>
      <c r="P106" s="10">
        <v>4</v>
      </c>
      <c r="Q106" s="10"/>
      <c r="R106" s="6"/>
      <c r="S106" s="6"/>
      <c r="T106" s="10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  <c r="CW106" s="2"/>
      <c r="CX106" s="2"/>
      <c r="CY106" s="2"/>
      <c r="CZ106" s="2"/>
      <c r="DA106" s="2"/>
      <c r="DB106" s="2"/>
      <c r="DC106" s="2"/>
      <c r="DD106" s="2"/>
      <c r="DE106" s="2"/>
      <c r="DF106" s="2"/>
      <c r="DG106" s="2"/>
      <c r="DH106" s="2"/>
      <c r="DI106" s="2"/>
      <c r="DJ106" s="2"/>
      <c r="DK106" s="2"/>
      <c r="DL106" s="2"/>
      <c r="DM106" s="2"/>
      <c r="DN106" s="2"/>
      <c r="DO106" s="2"/>
      <c r="DP106" s="2"/>
      <c r="DQ106" s="2"/>
      <c r="DR106" s="2"/>
      <c r="DS106" s="2"/>
      <c r="DT106" s="2"/>
      <c r="DU106" s="2"/>
      <c r="DV106" s="2"/>
      <c r="DW106" s="2"/>
      <c r="DX106" s="2"/>
      <c r="DY106" s="2"/>
      <c r="DZ106" s="2"/>
      <c r="EA106" s="2"/>
      <c r="EB106" s="2"/>
      <c r="EC106" s="2"/>
      <c r="ED106" s="2"/>
      <c r="EE106" s="2"/>
      <c r="EF106" s="2"/>
      <c r="EG106" s="2"/>
      <c r="EH106" s="2"/>
      <c r="EI106" s="2"/>
      <c r="EJ106" s="2"/>
      <c r="EK106" s="2"/>
      <c r="EL106" s="2"/>
      <c r="EM106" s="2"/>
      <c r="EN106" s="2"/>
      <c r="EO106" s="2"/>
      <c r="EP106" s="2"/>
      <c r="EQ106" s="2"/>
      <c r="ER106" s="2"/>
      <c r="ES106" s="2"/>
      <c r="ET106" s="2"/>
      <c r="EU106" s="2"/>
      <c r="EV106" s="2"/>
      <c r="EW106" s="2"/>
      <c r="EX106" s="2"/>
      <c r="EY106" s="2"/>
      <c r="EZ106" s="2"/>
      <c r="FA106" s="2"/>
      <c r="FB106" s="2"/>
      <c r="FC106" s="2"/>
      <c r="FD106" s="2"/>
      <c r="FE106" s="2"/>
      <c r="FF106" s="2"/>
      <c r="FG106" s="2"/>
      <c r="FH106" s="2"/>
      <c r="FI106" s="2"/>
      <c r="FJ106" s="2"/>
      <c r="FK106" s="2"/>
      <c r="FL106" s="2"/>
      <c r="FM106" s="2"/>
      <c r="FN106" s="2"/>
      <c r="FO106" s="2"/>
      <c r="FP106" s="2"/>
      <c r="FQ106" s="2"/>
      <c r="FR106" s="2"/>
      <c r="FS106" s="2"/>
      <c r="FT106" s="2"/>
      <c r="FU106" s="2"/>
      <c r="FV106" s="2"/>
      <c r="FW106" s="2"/>
      <c r="FX106" s="2"/>
      <c r="FY106" s="2"/>
      <c r="FZ106" s="2"/>
      <c r="GA106" s="2"/>
      <c r="GB106" s="2"/>
      <c r="GC106" s="2"/>
      <c r="GD106" s="2"/>
      <c r="GE106" s="2"/>
      <c r="GF106" s="2"/>
      <c r="GG106" s="2"/>
      <c r="GH106" s="2"/>
      <c r="GI106" s="2"/>
      <c r="GJ106" s="2"/>
      <c r="GK106" s="2"/>
      <c r="GL106" s="2"/>
      <c r="GM106" s="2"/>
      <c r="GN106" s="2"/>
      <c r="GO106" s="2"/>
      <c r="GP106" s="2"/>
      <c r="GQ106" s="2"/>
      <c r="GR106" s="2"/>
      <c r="GS106" s="2"/>
      <c r="GT106" s="2"/>
      <c r="GU106" s="2"/>
      <c r="GV106" s="2"/>
      <c r="GW106" s="2"/>
      <c r="GX106" s="2"/>
      <c r="GY106" s="2"/>
      <c r="GZ106" s="2"/>
      <c r="HA106" s="2"/>
      <c r="HB106" s="2"/>
      <c r="HC106" s="2"/>
      <c r="HD106" s="2"/>
      <c r="HE106" s="2"/>
      <c r="HF106" s="2"/>
      <c r="HG106" s="2"/>
      <c r="HH106" s="2"/>
      <c r="HI106" s="2"/>
      <c r="HJ106" s="2"/>
      <c r="HK106" s="2"/>
      <c r="HL106" s="2"/>
      <c r="HM106" s="2"/>
      <c r="HN106" s="2"/>
      <c r="HO106" s="2"/>
      <c r="HP106" s="2"/>
      <c r="HQ106" s="2"/>
      <c r="HR106" s="2"/>
      <c r="HS106" s="2"/>
      <c r="HT106" s="2"/>
      <c r="HU106" s="2"/>
      <c r="HV106" s="2"/>
      <c r="HW106" s="2"/>
      <c r="HX106" s="2"/>
      <c r="HY106" s="2"/>
      <c r="HZ106" s="2"/>
      <c r="IA106" s="2"/>
      <c r="IB106" s="2"/>
      <c r="IC106" s="2"/>
      <c r="ID106" s="2"/>
      <c r="IE106" s="2"/>
      <c r="IF106" s="2"/>
      <c r="IG106" s="2"/>
      <c r="IH106" s="2"/>
      <c r="II106" s="2"/>
      <c r="IJ106" s="2"/>
      <c r="IK106" s="2"/>
      <c r="IL106" s="2"/>
      <c r="IM106" s="2"/>
      <c r="IN106" s="2"/>
      <c r="IO106" s="2"/>
      <c r="IP106" s="2"/>
      <c r="IQ106" s="2"/>
      <c r="IR106" s="2"/>
      <c r="IS106" s="2"/>
      <c r="IT106" s="2"/>
      <c r="IU106" s="2"/>
      <c r="IV106" s="2"/>
      <c r="IW106" s="2"/>
      <c r="IX106" s="2"/>
      <c r="IY106" s="2"/>
      <c r="IZ106" s="2"/>
      <c r="JA106" s="2"/>
      <c r="JB106" s="2"/>
      <c r="JC106" s="2"/>
      <c r="JD106" s="2"/>
      <c r="JE106" s="2"/>
      <c r="JF106" s="2"/>
      <c r="JG106" s="2"/>
      <c r="JH106" s="2"/>
      <c r="JI106" s="2"/>
      <c r="JJ106" s="2"/>
      <c r="JK106" s="2"/>
    </row>
    <row r="107" spans="1:271" x14ac:dyDescent="0.25">
      <c r="A107" t="s">
        <v>40</v>
      </c>
      <c r="B107" s="7" t="s">
        <v>5</v>
      </c>
      <c r="C107" s="13" t="s">
        <v>39</v>
      </c>
      <c r="D107" s="65">
        <v>53.977677999999997</v>
      </c>
      <c r="E107" s="65">
        <v>-0.66125400000000001</v>
      </c>
      <c r="F107" s="14">
        <v>40697</v>
      </c>
      <c r="G107" s="15">
        <v>2</v>
      </c>
      <c r="H107" s="12">
        <v>4</v>
      </c>
      <c r="I107" s="10">
        <v>2</v>
      </c>
      <c r="J107" s="10">
        <v>2</v>
      </c>
      <c r="K107" s="10"/>
      <c r="L107" s="10"/>
      <c r="M107" s="10"/>
      <c r="N107" s="10">
        <v>1</v>
      </c>
      <c r="O107" s="10"/>
      <c r="P107" s="10">
        <v>2</v>
      </c>
      <c r="Q107" s="6"/>
      <c r="R107" s="6"/>
      <c r="S107" s="6"/>
      <c r="T107" s="10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  <c r="CW107" s="2"/>
      <c r="CX107" s="2"/>
      <c r="CY107" s="2"/>
      <c r="CZ107" s="2"/>
      <c r="DA107" s="2"/>
      <c r="DB107" s="2"/>
      <c r="DC107" s="2"/>
      <c r="DD107" s="2"/>
      <c r="DE107" s="2"/>
      <c r="DF107" s="2"/>
      <c r="DG107" s="2"/>
      <c r="DH107" s="2"/>
      <c r="DI107" s="2"/>
      <c r="DJ107" s="2"/>
      <c r="DK107" s="2"/>
      <c r="DL107" s="2"/>
      <c r="DM107" s="2"/>
      <c r="DN107" s="2"/>
      <c r="DO107" s="2"/>
      <c r="DP107" s="2"/>
      <c r="DQ107" s="2"/>
      <c r="DR107" s="2"/>
      <c r="DS107" s="2"/>
      <c r="DT107" s="2"/>
      <c r="DU107" s="2"/>
      <c r="DV107" s="2"/>
      <c r="DW107" s="2"/>
      <c r="DX107" s="2"/>
      <c r="DY107" s="2"/>
      <c r="DZ107" s="2"/>
      <c r="EA107" s="2"/>
      <c r="EB107" s="2"/>
      <c r="EC107" s="2"/>
      <c r="ED107" s="2"/>
      <c r="EE107" s="2"/>
      <c r="EF107" s="2"/>
      <c r="EG107" s="2"/>
      <c r="EH107" s="2"/>
      <c r="EI107" s="2"/>
      <c r="EJ107" s="2"/>
      <c r="EK107" s="2"/>
      <c r="EL107" s="2"/>
      <c r="EM107" s="2"/>
      <c r="EN107" s="2"/>
      <c r="EO107" s="2"/>
      <c r="EP107" s="2"/>
      <c r="EQ107" s="2"/>
      <c r="ER107" s="2"/>
      <c r="ES107" s="2"/>
      <c r="ET107" s="2"/>
      <c r="EU107" s="2"/>
      <c r="EV107" s="2"/>
      <c r="EW107" s="2"/>
      <c r="EX107" s="2"/>
      <c r="EY107" s="2"/>
      <c r="EZ107" s="2"/>
      <c r="FA107" s="2"/>
      <c r="FB107" s="2"/>
      <c r="FC107" s="2"/>
      <c r="FD107" s="2"/>
      <c r="FE107" s="2"/>
      <c r="FF107" s="2"/>
      <c r="FG107" s="2"/>
      <c r="FH107" s="2"/>
      <c r="FI107" s="2"/>
      <c r="FJ107" s="2"/>
      <c r="FK107" s="2"/>
      <c r="FL107" s="2"/>
      <c r="FM107" s="2"/>
      <c r="FN107" s="2"/>
      <c r="FO107" s="2"/>
      <c r="FP107" s="2"/>
      <c r="FQ107" s="2"/>
      <c r="FR107" s="2"/>
      <c r="FS107" s="2"/>
      <c r="FT107" s="2"/>
      <c r="FU107" s="2"/>
      <c r="FV107" s="2"/>
      <c r="FW107" s="2"/>
      <c r="FX107" s="2"/>
      <c r="FY107" s="2"/>
      <c r="FZ107" s="2"/>
      <c r="GA107" s="2"/>
      <c r="GB107" s="2"/>
      <c r="GC107" s="2"/>
      <c r="GD107" s="2"/>
      <c r="GE107" s="2"/>
      <c r="GF107" s="2"/>
      <c r="GG107" s="2"/>
      <c r="GH107" s="2"/>
      <c r="GI107" s="2"/>
      <c r="GJ107" s="2"/>
      <c r="GK107" s="2"/>
      <c r="GL107" s="2"/>
      <c r="GM107" s="2"/>
      <c r="GN107" s="2"/>
      <c r="GO107" s="2"/>
      <c r="GP107" s="2"/>
      <c r="GQ107" s="2"/>
      <c r="GR107" s="2"/>
      <c r="GS107" s="2"/>
      <c r="GT107" s="2"/>
      <c r="GU107" s="2"/>
      <c r="GV107" s="2"/>
      <c r="GW107" s="2"/>
      <c r="GX107" s="2"/>
      <c r="GY107" s="2"/>
      <c r="GZ107" s="2"/>
      <c r="HA107" s="2"/>
      <c r="HB107" s="2"/>
      <c r="HC107" s="2"/>
      <c r="HD107" s="2"/>
      <c r="HE107" s="2"/>
      <c r="HF107" s="2"/>
      <c r="HG107" s="2"/>
      <c r="HH107" s="2"/>
      <c r="HI107" s="2"/>
      <c r="HJ107" s="2"/>
      <c r="HK107" s="2"/>
      <c r="HL107" s="2"/>
      <c r="HM107" s="2"/>
      <c r="HN107" s="2"/>
      <c r="HO107" s="2"/>
      <c r="HP107" s="2"/>
      <c r="HQ107" s="2"/>
      <c r="HR107" s="2"/>
      <c r="HS107" s="2"/>
      <c r="HT107" s="2"/>
      <c r="HU107" s="2"/>
      <c r="HV107" s="2"/>
      <c r="HW107" s="2"/>
      <c r="HX107" s="2"/>
      <c r="HY107" s="2"/>
      <c r="HZ107" s="2"/>
      <c r="IA107" s="2"/>
      <c r="IB107" s="2"/>
      <c r="IC107" s="2"/>
      <c r="ID107" s="2"/>
      <c r="IE107" s="2"/>
      <c r="IF107" s="2"/>
      <c r="IG107" s="2"/>
      <c r="IH107" s="2"/>
      <c r="II107" s="2"/>
      <c r="IJ107" s="2"/>
      <c r="IK107" s="2"/>
      <c r="IL107" s="2"/>
      <c r="IM107" s="2"/>
      <c r="IN107" s="2"/>
      <c r="IO107" s="2"/>
      <c r="IP107" s="2"/>
      <c r="IQ107" s="2"/>
      <c r="IR107" s="2"/>
      <c r="IS107" s="2"/>
      <c r="IT107" s="2"/>
      <c r="IU107" s="2"/>
      <c r="IV107" s="2"/>
      <c r="IW107" s="2"/>
      <c r="IX107" s="2"/>
      <c r="IY107" s="2"/>
      <c r="IZ107" s="2"/>
      <c r="JA107" s="2"/>
      <c r="JB107" s="2"/>
      <c r="JC107" s="2"/>
      <c r="JD107" s="2"/>
      <c r="JE107" s="2"/>
      <c r="JF107" s="2"/>
      <c r="JG107" s="2"/>
      <c r="JH107" s="2"/>
      <c r="JI107" s="2"/>
      <c r="JJ107" s="2"/>
      <c r="JK107" s="2"/>
    </row>
    <row r="108" spans="1:271" x14ac:dyDescent="0.25">
      <c r="A108" t="s">
        <v>40</v>
      </c>
      <c r="B108" s="7" t="s">
        <v>5</v>
      </c>
      <c r="C108" s="13" t="s">
        <v>39</v>
      </c>
      <c r="D108" s="65">
        <v>53.977677999999997</v>
      </c>
      <c r="E108" s="65">
        <v>-0.66125400000000001</v>
      </c>
      <c r="F108" s="14">
        <v>40697</v>
      </c>
      <c r="G108" s="15">
        <v>2</v>
      </c>
      <c r="H108" s="12">
        <v>5</v>
      </c>
      <c r="I108" s="10"/>
      <c r="J108" s="10">
        <v>5</v>
      </c>
      <c r="K108" s="10"/>
      <c r="L108" s="10"/>
      <c r="M108" s="10"/>
      <c r="N108" s="10"/>
      <c r="O108" s="10"/>
      <c r="P108" s="10"/>
      <c r="Q108" s="10"/>
      <c r="R108" s="6"/>
      <c r="S108" s="6"/>
      <c r="T108" s="10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  <c r="CW108" s="2"/>
      <c r="CX108" s="2"/>
      <c r="CY108" s="2"/>
      <c r="CZ108" s="2"/>
      <c r="DA108" s="2"/>
      <c r="DB108" s="2"/>
      <c r="DC108" s="2"/>
      <c r="DD108" s="2"/>
      <c r="DE108" s="2"/>
      <c r="DF108" s="2"/>
      <c r="DG108" s="2"/>
      <c r="DH108" s="2"/>
      <c r="DI108" s="2"/>
      <c r="DJ108" s="2"/>
      <c r="DK108" s="2"/>
      <c r="DL108" s="2"/>
      <c r="DM108" s="2"/>
      <c r="DN108" s="2"/>
      <c r="DO108" s="2"/>
      <c r="DP108" s="2"/>
      <c r="DQ108" s="2"/>
      <c r="DR108" s="2"/>
      <c r="DS108" s="2"/>
      <c r="DT108" s="2"/>
      <c r="DU108" s="2"/>
      <c r="DV108" s="2"/>
      <c r="DW108" s="2"/>
      <c r="DX108" s="2"/>
      <c r="DY108" s="2"/>
      <c r="DZ108" s="2"/>
      <c r="EA108" s="2"/>
      <c r="EB108" s="2"/>
      <c r="EC108" s="2"/>
      <c r="ED108" s="2"/>
      <c r="EE108" s="2"/>
      <c r="EF108" s="2"/>
      <c r="EG108" s="2"/>
      <c r="EH108" s="2"/>
      <c r="EI108" s="2"/>
      <c r="EJ108" s="2"/>
      <c r="EK108" s="2"/>
      <c r="EL108" s="2"/>
      <c r="EM108" s="2"/>
      <c r="EN108" s="2"/>
      <c r="EO108" s="2"/>
      <c r="EP108" s="2"/>
      <c r="EQ108" s="2"/>
      <c r="ER108" s="2"/>
      <c r="ES108" s="2"/>
      <c r="ET108" s="2"/>
      <c r="EU108" s="2"/>
      <c r="EV108" s="2"/>
      <c r="EW108" s="2"/>
      <c r="EX108" s="2"/>
      <c r="EY108" s="2"/>
      <c r="EZ108" s="2"/>
      <c r="FA108" s="2"/>
      <c r="FB108" s="2"/>
      <c r="FC108" s="2"/>
      <c r="FD108" s="2"/>
      <c r="FE108" s="2"/>
      <c r="FF108" s="2"/>
      <c r="FG108" s="2"/>
      <c r="FH108" s="2"/>
      <c r="FI108" s="2"/>
      <c r="FJ108" s="2"/>
      <c r="FK108" s="2"/>
      <c r="FL108" s="2"/>
      <c r="FM108" s="2"/>
      <c r="FN108" s="2"/>
      <c r="FO108" s="2"/>
      <c r="FP108" s="2"/>
      <c r="FQ108" s="2"/>
      <c r="FR108" s="2"/>
      <c r="FS108" s="2"/>
      <c r="FT108" s="2"/>
      <c r="FU108" s="2"/>
      <c r="FV108" s="2"/>
      <c r="FW108" s="2"/>
      <c r="FX108" s="2"/>
      <c r="FY108" s="2"/>
      <c r="FZ108" s="2"/>
      <c r="GA108" s="2"/>
      <c r="GB108" s="2"/>
      <c r="GC108" s="2"/>
      <c r="GD108" s="2"/>
      <c r="GE108" s="2"/>
      <c r="GF108" s="2"/>
      <c r="GG108" s="2"/>
      <c r="GH108" s="2"/>
      <c r="GI108" s="2"/>
      <c r="GJ108" s="2"/>
      <c r="GK108" s="2"/>
      <c r="GL108" s="2"/>
      <c r="GM108" s="2"/>
      <c r="GN108" s="2"/>
      <c r="GO108" s="2"/>
      <c r="GP108" s="2"/>
      <c r="GQ108" s="2"/>
      <c r="GR108" s="2"/>
      <c r="GS108" s="2"/>
      <c r="GT108" s="2"/>
      <c r="GU108" s="2"/>
      <c r="GV108" s="2"/>
      <c r="GW108" s="2"/>
      <c r="GX108" s="2"/>
      <c r="GY108" s="2"/>
      <c r="GZ108" s="2"/>
      <c r="HA108" s="2"/>
      <c r="HB108" s="2"/>
      <c r="HC108" s="2"/>
      <c r="HD108" s="2"/>
      <c r="HE108" s="2"/>
      <c r="HF108" s="2"/>
      <c r="HG108" s="2"/>
      <c r="HH108" s="2"/>
      <c r="HI108" s="2"/>
      <c r="HJ108" s="2"/>
      <c r="HK108" s="2"/>
      <c r="HL108" s="2"/>
      <c r="HM108" s="2"/>
      <c r="HN108" s="2"/>
      <c r="HO108" s="2"/>
      <c r="HP108" s="2"/>
      <c r="HQ108" s="2"/>
      <c r="HR108" s="2"/>
      <c r="HS108" s="2"/>
      <c r="HT108" s="2"/>
      <c r="HU108" s="2"/>
      <c r="HV108" s="2"/>
      <c r="HW108" s="2"/>
      <c r="HX108" s="2"/>
      <c r="HY108" s="2"/>
      <c r="HZ108" s="2"/>
      <c r="IA108" s="2"/>
      <c r="IB108" s="2"/>
      <c r="IC108" s="2"/>
      <c r="ID108" s="2"/>
      <c r="IE108" s="2"/>
      <c r="IF108" s="2"/>
      <c r="IG108" s="2"/>
      <c r="IH108" s="2"/>
      <c r="II108" s="2"/>
      <c r="IJ108" s="2"/>
      <c r="IK108" s="2"/>
      <c r="IL108" s="2"/>
      <c r="IM108" s="2"/>
      <c r="IN108" s="2"/>
      <c r="IO108" s="2"/>
      <c r="IP108" s="2"/>
      <c r="IQ108" s="2"/>
      <c r="IR108" s="2"/>
      <c r="IS108" s="2"/>
      <c r="IT108" s="2"/>
      <c r="IU108" s="2"/>
      <c r="IV108" s="2"/>
      <c r="IW108" s="2"/>
      <c r="IX108" s="2"/>
      <c r="IY108" s="2"/>
      <c r="IZ108" s="2"/>
      <c r="JA108" s="2"/>
      <c r="JB108" s="2"/>
      <c r="JC108" s="2"/>
      <c r="JD108" s="2"/>
      <c r="JE108" s="2"/>
      <c r="JF108" s="2"/>
      <c r="JG108" s="2"/>
      <c r="JH108" s="2"/>
      <c r="JI108" s="2"/>
      <c r="JJ108" s="2"/>
      <c r="JK108" s="2"/>
    </row>
    <row r="109" spans="1:271" x14ac:dyDescent="0.25">
      <c r="A109" t="s">
        <v>40</v>
      </c>
      <c r="B109" s="7" t="s">
        <v>5</v>
      </c>
      <c r="C109" s="13" t="s">
        <v>39</v>
      </c>
      <c r="D109" s="65">
        <v>53.977677999999997</v>
      </c>
      <c r="E109" s="65">
        <v>-0.66125400000000001</v>
      </c>
      <c r="F109" s="14">
        <v>40697</v>
      </c>
      <c r="G109" s="15">
        <v>2</v>
      </c>
      <c r="H109" s="12">
        <v>6</v>
      </c>
      <c r="I109" s="10"/>
      <c r="J109" s="10">
        <v>5</v>
      </c>
      <c r="K109" s="10"/>
      <c r="L109" s="10"/>
      <c r="M109" s="10"/>
      <c r="N109" s="10"/>
      <c r="O109" s="10"/>
      <c r="P109" s="10">
        <v>2</v>
      </c>
      <c r="Q109" s="6"/>
      <c r="R109" s="6"/>
      <c r="S109" s="6"/>
      <c r="T109" s="10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  <c r="CW109" s="2"/>
      <c r="CX109" s="2"/>
      <c r="CY109" s="2"/>
      <c r="CZ109" s="2"/>
      <c r="DA109" s="2"/>
      <c r="DB109" s="2"/>
      <c r="DC109" s="2"/>
      <c r="DD109" s="2"/>
      <c r="DE109" s="2"/>
      <c r="DF109" s="2"/>
      <c r="DG109" s="2"/>
      <c r="DH109" s="2"/>
      <c r="DI109" s="2"/>
      <c r="DJ109" s="2"/>
      <c r="DK109" s="2"/>
      <c r="DL109" s="2"/>
      <c r="DM109" s="2"/>
      <c r="DN109" s="2"/>
      <c r="DO109" s="2"/>
      <c r="DP109" s="2"/>
      <c r="DQ109" s="2"/>
      <c r="DR109" s="2"/>
      <c r="DS109" s="2"/>
      <c r="DT109" s="2"/>
      <c r="DU109" s="2"/>
      <c r="DV109" s="2"/>
      <c r="DW109" s="2"/>
      <c r="DX109" s="2"/>
      <c r="DY109" s="2"/>
      <c r="DZ109" s="2"/>
      <c r="EA109" s="2"/>
      <c r="EB109" s="2"/>
      <c r="EC109" s="2"/>
      <c r="ED109" s="2"/>
      <c r="EE109" s="2"/>
      <c r="EF109" s="2"/>
      <c r="EG109" s="2"/>
      <c r="EH109" s="2"/>
      <c r="EI109" s="2"/>
      <c r="EJ109" s="2"/>
      <c r="EK109" s="2"/>
      <c r="EL109" s="2"/>
      <c r="EM109" s="2"/>
      <c r="EN109" s="2"/>
      <c r="EO109" s="2"/>
      <c r="EP109" s="2"/>
      <c r="EQ109" s="2"/>
      <c r="ER109" s="2"/>
      <c r="ES109" s="2"/>
      <c r="ET109" s="2"/>
      <c r="EU109" s="2"/>
      <c r="EV109" s="2"/>
      <c r="EW109" s="2"/>
      <c r="EX109" s="2"/>
      <c r="EY109" s="2"/>
      <c r="EZ109" s="2"/>
      <c r="FA109" s="2"/>
      <c r="FB109" s="2"/>
      <c r="FC109" s="2"/>
      <c r="FD109" s="2"/>
      <c r="FE109" s="2"/>
      <c r="FF109" s="2"/>
      <c r="FG109" s="2"/>
      <c r="FH109" s="2"/>
      <c r="FI109" s="2"/>
      <c r="FJ109" s="2"/>
      <c r="FK109" s="2"/>
      <c r="FL109" s="2"/>
      <c r="FM109" s="2"/>
      <c r="FN109" s="2"/>
      <c r="FO109" s="2"/>
      <c r="FP109" s="2"/>
      <c r="FQ109" s="2"/>
      <c r="FR109" s="2"/>
      <c r="FS109" s="2"/>
      <c r="FT109" s="2"/>
      <c r="FU109" s="2"/>
      <c r="FV109" s="2"/>
      <c r="FW109" s="2"/>
      <c r="FX109" s="2"/>
      <c r="FY109" s="2"/>
      <c r="FZ109" s="2"/>
      <c r="GA109" s="2"/>
      <c r="GB109" s="2"/>
      <c r="GC109" s="2"/>
      <c r="GD109" s="2"/>
      <c r="GE109" s="2"/>
      <c r="GF109" s="2"/>
      <c r="GG109" s="2"/>
      <c r="GH109" s="2"/>
      <c r="GI109" s="2"/>
      <c r="GJ109" s="2"/>
      <c r="GK109" s="2"/>
      <c r="GL109" s="2"/>
      <c r="GM109" s="2"/>
      <c r="GN109" s="2"/>
      <c r="GO109" s="2"/>
      <c r="GP109" s="2"/>
      <c r="GQ109" s="2"/>
      <c r="GR109" s="2"/>
      <c r="GS109" s="2"/>
      <c r="GT109" s="2"/>
      <c r="GU109" s="2"/>
      <c r="GV109" s="2"/>
      <c r="GW109" s="2"/>
      <c r="GX109" s="2"/>
      <c r="GY109" s="2"/>
      <c r="GZ109" s="2"/>
      <c r="HA109" s="2"/>
      <c r="HB109" s="2"/>
      <c r="HC109" s="2"/>
      <c r="HD109" s="2"/>
      <c r="HE109" s="2"/>
      <c r="HF109" s="2"/>
      <c r="HG109" s="2"/>
      <c r="HH109" s="2"/>
      <c r="HI109" s="2"/>
      <c r="HJ109" s="2"/>
      <c r="HK109" s="2"/>
      <c r="HL109" s="2"/>
      <c r="HM109" s="2"/>
      <c r="HN109" s="2"/>
      <c r="HO109" s="2"/>
      <c r="HP109" s="2"/>
      <c r="HQ109" s="2"/>
      <c r="HR109" s="2"/>
      <c r="HS109" s="2"/>
      <c r="HT109" s="2"/>
      <c r="HU109" s="2"/>
      <c r="HV109" s="2"/>
      <c r="HW109" s="2"/>
      <c r="HX109" s="2"/>
      <c r="HY109" s="2"/>
      <c r="HZ109" s="2"/>
      <c r="IA109" s="2"/>
      <c r="IB109" s="2"/>
      <c r="IC109" s="2"/>
      <c r="ID109" s="2"/>
      <c r="IE109" s="2"/>
      <c r="IF109" s="2"/>
      <c r="IG109" s="2"/>
      <c r="IH109" s="2"/>
      <c r="II109" s="2"/>
      <c r="IJ109" s="2"/>
      <c r="IK109" s="2"/>
      <c r="IL109" s="2"/>
      <c r="IM109" s="2"/>
      <c r="IN109" s="2"/>
      <c r="IO109" s="2"/>
      <c r="IP109" s="2"/>
      <c r="IQ109" s="2"/>
      <c r="IR109" s="2"/>
      <c r="IS109" s="2"/>
      <c r="IT109" s="2"/>
      <c r="IU109" s="2"/>
      <c r="IV109" s="2"/>
      <c r="IW109" s="2"/>
      <c r="IX109" s="2"/>
      <c r="IY109" s="2"/>
      <c r="IZ109" s="2"/>
      <c r="JA109" s="2"/>
      <c r="JB109" s="2"/>
      <c r="JC109" s="2"/>
      <c r="JD109" s="2"/>
      <c r="JE109" s="2"/>
      <c r="JF109" s="2"/>
      <c r="JG109" s="2"/>
      <c r="JH109" s="2"/>
      <c r="JI109" s="2"/>
      <c r="JJ109" s="2"/>
      <c r="JK109" s="2"/>
    </row>
    <row r="110" spans="1:271" s="1" customFormat="1" x14ac:dyDescent="0.25">
      <c r="A110" s="1" t="s">
        <v>40</v>
      </c>
      <c r="B110" s="29" t="s">
        <v>5</v>
      </c>
      <c r="C110" s="27" t="s">
        <v>31</v>
      </c>
      <c r="D110" s="65">
        <v>53.834494999999997</v>
      </c>
      <c r="E110" s="65">
        <v>-1.65788</v>
      </c>
      <c r="F110" s="25">
        <v>40700</v>
      </c>
      <c r="G110" s="26">
        <v>3</v>
      </c>
      <c r="H110" s="27">
        <v>1</v>
      </c>
      <c r="I110" s="28">
        <v>20</v>
      </c>
      <c r="J110" s="28">
        <v>5</v>
      </c>
      <c r="K110" s="28"/>
      <c r="L110" s="28"/>
      <c r="M110" s="28"/>
      <c r="N110" s="28">
        <v>3</v>
      </c>
      <c r="O110" s="28"/>
      <c r="P110" s="28">
        <v>1</v>
      </c>
      <c r="Q110" s="28"/>
      <c r="R110" s="5"/>
      <c r="S110" s="5"/>
      <c r="T110" s="28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  <c r="CW110" s="2"/>
      <c r="CX110" s="2"/>
      <c r="CY110" s="2"/>
      <c r="CZ110" s="2"/>
      <c r="DA110" s="2"/>
      <c r="DB110" s="2"/>
      <c r="DC110" s="2"/>
      <c r="DD110" s="2"/>
      <c r="DE110" s="2"/>
      <c r="DF110" s="2"/>
      <c r="DG110" s="2"/>
      <c r="DH110" s="2"/>
      <c r="DI110" s="2"/>
      <c r="DJ110" s="2"/>
      <c r="DK110" s="2"/>
      <c r="DL110" s="2"/>
      <c r="DM110" s="2"/>
      <c r="DN110" s="2"/>
      <c r="DO110" s="2"/>
      <c r="DP110" s="2"/>
      <c r="DQ110" s="2"/>
      <c r="DR110" s="2"/>
      <c r="DS110" s="2"/>
      <c r="DT110" s="2"/>
      <c r="DU110" s="2"/>
      <c r="DV110" s="2"/>
      <c r="DW110" s="2"/>
      <c r="DX110" s="2"/>
      <c r="DY110" s="2"/>
      <c r="DZ110" s="2"/>
      <c r="EA110" s="2"/>
      <c r="EB110" s="2"/>
      <c r="EC110" s="2"/>
      <c r="ED110" s="2"/>
      <c r="EE110" s="2"/>
      <c r="EF110" s="2"/>
      <c r="EG110" s="2"/>
      <c r="EH110" s="2"/>
      <c r="EI110" s="2"/>
      <c r="EJ110" s="2"/>
      <c r="EK110" s="2"/>
      <c r="EL110" s="2"/>
      <c r="EM110" s="2"/>
      <c r="EN110" s="2"/>
      <c r="EO110" s="2"/>
      <c r="EP110" s="2"/>
      <c r="EQ110" s="2"/>
      <c r="ER110" s="2"/>
      <c r="ES110" s="2"/>
      <c r="ET110" s="2"/>
      <c r="EU110" s="2"/>
      <c r="EV110" s="2"/>
      <c r="EW110" s="2"/>
      <c r="EX110" s="2"/>
      <c r="EY110" s="2"/>
      <c r="EZ110" s="2"/>
      <c r="FA110" s="2"/>
      <c r="FB110" s="2"/>
      <c r="FC110" s="2"/>
      <c r="FD110" s="2"/>
      <c r="FE110" s="2"/>
      <c r="FF110" s="2"/>
      <c r="FG110" s="2"/>
      <c r="FH110" s="2"/>
      <c r="FI110" s="2"/>
      <c r="FJ110" s="2"/>
      <c r="FK110" s="2"/>
      <c r="FL110" s="2"/>
      <c r="FM110" s="2"/>
      <c r="FN110" s="2"/>
      <c r="FO110" s="2"/>
      <c r="FP110" s="2"/>
      <c r="FQ110" s="2"/>
      <c r="FR110" s="2"/>
      <c r="FS110" s="2"/>
      <c r="FT110" s="2"/>
      <c r="FU110" s="2"/>
      <c r="FV110" s="2"/>
      <c r="FW110" s="2"/>
      <c r="FX110" s="2"/>
      <c r="FY110" s="2"/>
      <c r="FZ110" s="2"/>
      <c r="GA110" s="2"/>
      <c r="GB110" s="2"/>
      <c r="GC110" s="2"/>
      <c r="GD110" s="2"/>
      <c r="GE110" s="2"/>
      <c r="GF110" s="2"/>
      <c r="GG110" s="2"/>
      <c r="GH110" s="2"/>
      <c r="GI110" s="2"/>
      <c r="GJ110" s="2"/>
      <c r="GK110" s="2"/>
      <c r="GL110" s="2"/>
      <c r="GM110" s="2"/>
      <c r="GN110" s="2"/>
      <c r="GO110" s="2"/>
      <c r="GP110" s="2"/>
      <c r="GQ110" s="2"/>
      <c r="GR110" s="2"/>
      <c r="GS110" s="2"/>
      <c r="GT110" s="2"/>
      <c r="GU110" s="2"/>
      <c r="GV110" s="2"/>
      <c r="GW110" s="2"/>
      <c r="GX110" s="2"/>
      <c r="GY110" s="2"/>
      <c r="GZ110" s="2"/>
      <c r="HA110" s="2"/>
      <c r="HB110" s="2"/>
      <c r="HC110" s="2"/>
      <c r="HD110" s="2"/>
      <c r="HE110" s="2"/>
      <c r="HF110" s="2"/>
      <c r="HG110" s="2"/>
      <c r="HH110" s="2"/>
      <c r="HI110" s="2"/>
      <c r="HJ110" s="2"/>
      <c r="HK110" s="2"/>
      <c r="HL110" s="2"/>
      <c r="HM110" s="2"/>
      <c r="HN110" s="2"/>
      <c r="HO110" s="2"/>
      <c r="HP110" s="2"/>
      <c r="HQ110" s="2"/>
      <c r="HR110" s="2"/>
      <c r="HS110" s="2"/>
      <c r="HT110" s="2"/>
      <c r="HU110" s="2"/>
      <c r="HV110" s="2"/>
      <c r="HW110" s="2"/>
      <c r="HX110" s="2"/>
      <c r="HY110" s="2"/>
      <c r="HZ110" s="2"/>
      <c r="IA110" s="2"/>
      <c r="IB110" s="2"/>
      <c r="IC110" s="2"/>
      <c r="ID110" s="2"/>
      <c r="IE110" s="2"/>
      <c r="IF110" s="2"/>
      <c r="IG110" s="2"/>
      <c r="IH110" s="2"/>
      <c r="II110" s="2"/>
      <c r="IJ110" s="2"/>
      <c r="IK110" s="2"/>
      <c r="IL110" s="2"/>
      <c r="IM110" s="2"/>
      <c r="IN110" s="2"/>
      <c r="IO110" s="2"/>
      <c r="IP110" s="2"/>
      <c r="IQ110" s="2"/>
      <c r="IR110" s="2"/>
      <c r="IS110" s="2"/>
      <c r="IT110" s="2"/>
      <c r="IU110" s="2"/>
      <c r="IV110" s="2"/>
      <c r="IW110" s="2"/>
      <c r="IX110" s="2"/>
      <c r="IY110" s="2"/>
      <c r="IZ110" s="2"/>
      <c r="JA110" s="2"/>
      <c r="JB110" s="2"/>
      <c r="JC110" s="2"/>
      <c r="JD110" s="2"/>
      <c r="JE110" s="2"/>
      <c r="JF110" s="2"/>
      <c r="JG110" s="2"/>
      <c r="JH110" s="2"/>
      <c r="JI110" s="2"/>
      <c r="JJ110" s="2"/>
      <c r="JK110" s="2"/>
    </row>
    <row r="111" spans="1:271" x14ac:dyDescent="0.25">
      <c r="A111" t="s">
        <v>40</v>
      </c>
      <c r="B111" s="7" t="s">
        <v>5</v>
      </c>
      <c r="C111" s="12" t="s">
        <v>31</v>
      </c>
      <c r="D111" s="65">
        <v>53.834494999999997</v>
      </c>
      <c r="E111" s="65">
        <v>-1.65788</v>
      </c>
      <c r="F111" s="9">
        <v>40700</v>
      </c>
      <c r="G111" s="8">
        <v>3</v>
      </c>
      <c r="H111" s="12">
        <v>2</v>
      </c>
      <c r="I111" s="10">
        <v>15</v>
      </c>
      <c r="J111" s="10">
        <v>1</v>
      </c>
      <c r="K111" s="10"/>
      <c r="L111" s="10"/>
      <c r="M111" s="10"/>
      <c r="N111" s="10"/>
      <c r="O111" s="10"/>
      <c r="P111" s="10">
        <v>1</v>
      </c>
      <c r="Q111" s="6"/>
      <c r="R111" s="6"/>
      <c r="S111" s="6"/>
      <c r="T111" s="10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  <c r="CW111" s="2"/>
      <c r="CX111" s="2"/>
      <c r="CY111" s="2"/>
      <c r="CZ111" s="2"/>
      <c r="DA111" s="2"/>
      <c r="DB111" s="2"/>
      <c r="DC111" s="2"/>
      <c r="DD111" s="2"/>
      <c r="DE111" s="2"/>
      <c r="DF111" s="2"/>
      <c r="DG111" s="2"/>
      <c r="DH111" s="2"/>
      <c r="DI111" s="2"/>
      <c r="DJ111" s="2"/>
      <c r="DK111" s="2"/>
      <c r="DL111" s="2"/>
      <c r="DM111" s="2"/>
      <c r="DN111" s="2"/>
      <c r="DO111" s="2"/>
      <c r="DP111" s="2"/>
      <c r="DQ111" s="2"/>
      <c r="DR111" s="2"/>
      <c r="DS111" s="2"/>
      <c r="DT111" s="2"/>
      <c r="DU111" s="2"/>
      <c r="DV111" s="2"/>
      <c r="DW111" s="2"/>
      <c r="DX111" s="2"/>
      <c r="DY111" s="2"/>
      <c r="DZ111" s="2"/>
      <c r="EA111" s="2"/>
      <c r="EB111" s="2"/>
      <c r="EC111" s="2"/>
      <c r="ED111" s="2"/>
      <c r="EE111" s="2"/>
      <c r="EF111" s="2"/>
      <c r="EG111" s="2"/>
      <c r="EH111" s="2"/>
      <c r="EI111" s="2"/>
      <c r="EJ111" s="2"/>
      <c r="EK111" s="2"/>
      <c r="EL111" s="2"/>
      <c r="EM111" s="2"/>
      <c r="EN111" s="2"/>
      <c r="EO111" s="2"/>
      <c r="EP111" s="2"/>
      <c r="EQ111" s="2"/>
      <c r="ER111" s="2"/>
      <c r="ES111" s="2"/>
      <c r="ET111" s="2"/>
      <c r="EU111" s="2"/>
      <c r="EV111" s="2"/>
      <c r="EW111" s="2"/>
      <c r="EX111" s="2"/>
      <c r="EY111" s="2"/>
      <c r="EZ111" s="2"/>
      <c r="FA111" s="2"/>
      <c r="FB111" s="2"/>
      <c r="FC111" s="2"/>
      <c r="FD111" s="2"/>
      <c r="FE111" s="2"/>
      <c r="FF111" s="2"/>
      <c r="FG111" s="2"/>
      <c r="FH111" s="2"/>
      <c r="FI111" s="2"/>
      <c r="FJ111" s="2"/>
      <c r="FK111" s="2"/>
      <c r="FL111" s="2"/>
      <c r="FM111" s="2"/>
      <c r="FN111" s="2"/>
      <c r="FO111" s="2"/>
      <c r="FP111" s="2"/>
      <c r="FQ111" s="2"/>
      <c r="FR111" s="2"/>
      <c r="FS111" s="2"/>
      <c r="FT111" s="2"/>
      <c r="FU111" s="2"/>
      <c r="FV111" s="2"/>
      <c r="FW111" s="2"/>
      <c r="FX111" s="2"/>
      <c r="FY111" s="2"/>
      <c r="FZ111" s="2"/>
      <c r="GA111" s="2"/>
      <c r="GB111" s="2"/>
      <c r="GC111" s="2"/>
      <c r="GD111" s="2"/>
      <c r="GE111" s="2"/>
      <c r="GF111" s="2"/>
      <c r="GG111" s="2"/>
      <c r="GH111" s="2"/>
      <c r="GI111" s="2"/>
      <c r="GJ111" s="2"/>
      <c r="GK111" s="2"/>
      <c r="GL111" s="2"/>
      <c r="GM111" s="2"/>
      <c r="GN111" s="2"/>
      <c r="GO111" s="2"/>
      <c r="GP111" s="2"/>
      <c r="GQ111" s="2"/>
      <c r="GR111" s="2"/>
      <c r="GS111" s="2"/>
      <c r="GT111" s="2"/>
      <c r="GU111" s="2"/>
      <c r="GV111" s="2"/>
      <c r="GW111" s="2"/>
      <c r="GX111" s="2"/>
      <c r="GY111" s="2"/>
      <c r="GZ111" s="2"/>
      <c r="HA111" s="2"/>
      <c r="HB111" s="2"/>
      <c r="HC111" s="2"/>
      <c r="HD111" s="2"/>
      <c r="HE111" s="2"/>
      <c r="HF111" s="2"/>
      <c r="HG111" s="2"/>
      <c r="HH111" s="2"/>
      <c r="HI111" s="2"/>
      <c r="HJ111" s="2"/>
      <c r="HK111" s="2"/>
      <c r="HL111" s="2"/>
      <c r="HM111" s="2"/>
      <c r="HN111" s="2"/>
      <c r="HO111" s="2"/>
      <c r="HP111" s="2"/>
      <c r="HQ111" s="2"/>
      <c r="HR111" s="2"/>
      <c r="HS111" s="2"/>
      <c r="HT111" s="2"/>
      <c r="HU111" s="2"/>
      <c r="HV111" s="2"/>
      <c r="HW111" s="2"/>
      <c r="HX111" s="2"/>
      <c r="HY111" s="2"/>
      <c r="HZ111" s="2"/>
      <c r="IA111" s="2"/>
      <c r="IB111" s="2"/>
      <c r="IC111" s="2"/>
      <c r="ID111" s="2"/>
      <c r="IE111" s="2"/>
      <c r="IF111" s="2"/>
      <c r="IG111" s="2"/>
      <c r="IH111" s="2"/>
      <c r="II111" s="2"/>
      <c r="IJ111" s="2"/>
      <c r="IK111" s="2"/>
      <c r="IL111" s="2"/>
      <c r="IM111" s="2"/>
      <c r="IN111" s="2"/>
      <c r="IO111" s="2"/>
      <c r="IP111" s="2"/>
      <c r="IQ111" s="2"/>
      <c r="IR111" s="2"/>
      <c r="IS111" s="2"/>
      <c r="IT111" s="2"/>
      <c r="IU111" s="2"/>
      <c r="IV111" s="2"/>
      <c r="IW111" s="2"/>
      <c r="IX111" s="2"/>
      <c r="IY111" s="2"/>
      <c r="IZ111" s="2"/>
      <c r="JA111" s="2"/>
      <c r="JB111" s="2"/>
      <c r="JC111" s="2"/>
      <c r="JD111" s="2"/>
      <c r="JE111" s="2"/>
      <c r="JF111" s="2"/>
      <c r="JG111" s="2"/>
      <c r="JH111" s="2"/>
      <c r="JI111" s="2"/>
      <c r="JJ111" s="2"/>
      <c r="JK111" s="2"/>
    </row>
    <row r="112" spans="1:271" x14ac:dyDescent="0.25">
      <c r="A112" t="s">
        <v>40</v>
      </c>
      <c r="B112" s="7" t="s">
        <v>5</v>
      </c>
      <c r="C112" s="12" t="s">
        <v>31</v>
      </c>
      <c r="D112" s="65">
        <v>53.834494999999997</v>
      </c>
      <c r="E112" s="65">
        <v>-1.65788</v>
      </c>
      <c r="F112" s="9">
        <v>40700</v>
      </c>
      <c r="G112" s="8">
        <v>3</v>
      </c>
      <c r="H112" s="12">
        <v>3</v>
      </c>
      <c r="I112" s="10">
        <v>22</v>
      </c>
      <c r="J112" s="10">
        <v>1</v>
      </c>
      <c r="K112" s="10"/>
      <c r="L112" s="10"/>
      <c r="M112" s="10"/>
      <c r="N112" s="10"/>
      <c r="O112" s="10"/>
      <c r="P112" s="10">
        <v>2</v>
      </c>
      <c r="Q112" s="10"/>
      <c r="R112" s="6"/>
      <c r="S112" s="6"/>
      <c r="T112" s="10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  <c r="CW112" s="2"/>
      <c r="CX112" s="2"/>
      <c r="CY112" s="2"/>
      <c r="CZ112" s="2"/>
      <c r="DA112" s="2"/>
      <c r="DB112" s="2"/>
      <c r="DC112" s="2"/>
      <c r="DD112" s="2"/>
      <c r="DE112" s="2"/>
      <c r="DF112" s="2"/>
      <c r="DG112" s="2"/>
      <c r="DH112" s="2"/>
      <c r="DI112" s="2"/>
      <c r="DJ112" s="2"/>
      <c r="DK112" s="2"/>
      <c r="DL112" s="2"/>
      <c r="DM112" s="2"/>
      <c r="DN112" s="2"/>
      <c r="DO112" s="2"/>
      <c r="DP112" s="2"/>
      <c r="DQ112" s="2"/>
      <c r="DR112" s="2"/>
      <c r="DS112" s="2"/>
      <c r="DT112" s="2"/>
      <c r="DU112" s="2"/>
      <c r="DV112" s="2"/>
      <c r="DW112" s="2"/>
      <c r="DX112" s="2"/>
      <c r="DY112" s="2"/>
      <c r="DZ112" s="2"/>
      <c r="EA112" s="2"/>
      <c r="EB112" s="2"/>
      <c r="EC112" s="2"/>
      <c r="ED112" s="2"/>
      <c r="EE112" s="2"/>
      <c r="EF112" s="2"/>
      <c r="EG112" s="2"/>
      <c r="EH112" s="2"/>
      <c r="EI112" s="2"/>
      <c r="EJ112" s="2"/>
      <c r="EK112" s="2"/>
      <c r="EL112" s="2"/>
      <c r="EM112" s="2"/>
      <c r="EN112" s="2"/>
      <c r="EO112" s="2"/>
      <c r="EP112" s="2"/>
      <c r="EQ112" s="2"/>
      <c r="ER112" s="2"/>
      <c r="ES112" s="2"/>
      <c r="ET112" s="2"/>
      <c r="EU112" s="2"/>
      <c r="EV112" s="2"/>
      <c r="EW112" s="2"/>
      <c r="EX112" s="2"/>
      <c r="EY112" s="2"/>
      <c r="EZ112" s="2"/>
      <c r="FA112" s="2"/>
      <c r="FB112" s="2"/>
      <c r="FC112" s="2"/>
      <c r="FD112" s="2"/>
      <c r="FE112" s="2"/>
      <c r="FF112" s="2"/>
      <c r="FG112" s="2"/>
      <c r="FH112" s="2"/>
      <c r="FI112" s="2"/>
      <c r="FJ112" s="2"/>
      <c r="FK112" s="2"/>
      <c r="FL112" s="2"/>
      <c r="FM112" s="2"/>
      <c r="FN112" s="2"/>
      <c r="FO112" s="2"/>
      <c r="FP112" s="2"/>
      <c r="FQ112" s="2"/>
      <c r="FR112" s="2"/>
      <c r="FS112" s="2"/>
      <c r="FT112" s="2"/>
      <c r="FU112" s="2"/>
      <c r="FV112" s="2"/>
      <c r="FW112" s="2"/>
      <c r="FX112" s="2"/>
      <c r="FY112" s="2"/>
      <c r="FZ112" s="2"/>
      <c r="GA112" s="2"/>
      <c r="GB112" s="2"/>
      <c r="GC112" s="2"/>
      <c r="GD112" s="2"/>
      <c r="GE112" s="2"/>
      <c r="GF112" s="2"/>
      <c r="GG112" s="2"/>
      <c r="GH112" s="2"/>
      <c r="GI112" s="2"/>
      <c r="GJ112" s="2"/>
      <c r="GK112" s="2"/>
      <c r="GL112" s="2"/>
      <c r="GM112" s="2"/>
      <c r="GN112" s="2"/>
      <c r="GO112" s="2"/>
      <c r="GP112" s="2"/>
      <c r="GQ112" s="2"/>
      <c r="GR112" s="2"/>
      <c r="GS112" s="2"/>
      <c r="GT112" s="2"/>
      <c r="GU112" s="2"/>
      <c r="GV112" s="2"/>
      <c r="GW112" s="2"/>
      <c r="GX112" s="2"/>
      <c r="GY112" s="2"/>
      <c r="GZ112" s="2"/>
      <c r="HA112" s="2"/>
      <c r="HB112" s="2"/>
      <c r="HC112" s="2"/>
      <c r="HD112" s="2"/>
      <c r="HE112" s="2"/>
      <c r="HF112" s="2"/>
      <c r="HG112" s="2"/>
      <c r="HH112" s="2"/>
      <c r="HI112" s="2"/>
      <c r="HJ112" s="2"/>
      <c r="HK112" s="2"/>
      <c r="HL112" s="2"/>
      <c r="HM112" s="2"/>
      <c r="HN112" s="2"/>
      <c r="HO112" s="2"/>
      <c r="HP112" s="2"/>
      <c r="HQ112" s="2"/>
      <c r="HR112" s="2"/>
      <c r="HS112" s="2"/>
      <c r="HT112" s="2"/>
      <c r="HU112" s="2"/>
      <c r="HV112" s="2"/>
      <c r="HW112" s="2"/>
      <c r="HX112" s="2"/>
      <c r="HY112" s="2"/>
      <c r="HZ112" s="2"/>
      <c r="IA112" s="2"/>
      <c r="IB112" s="2"/>
      <c r="IC112" s="2"/>
      <c r="ID112" s="2"/>
      <c r="IE112" s="2"/>
      <c r="IF112" s="2"/>
      <c r="IG112" s="2"/>
      <c r="IH112" s="2"/>
      <c r="II112" s="2"/>
      <c r="IJ112" s="2"/>
      <c r="IK112" s="2"/>
      <c r="IL112" s="2"/>
      <c r="IM112" s="2"/>
      <c r="IN112" s="2"/>
      <c r="IO112" s="2"/>
      <c r="IP112" s="2"/>
      <c r="IQ112" s="2"/>
      <c r="IR112" s="2"/>
      <c r="IS112" s="2"/>
      <c r="IT112" s="2"/>
      <c r="IU112" s="2"/>
      <c r="IV112" s="2"/>
      <c r="IW112" s="2"/>
      <c r="IX112" s="2"/>
      <c r="IY112" s="2"/>
      <c r="IZ112" s="2"/>
      <c r="JA112" s="2"/>
      <c r="JB112" s="2"/>
      <c r="JC112" s="2"/>
      <c r="JD112" s="2"/>
      <c r="JE112" s="2"/>
      <c r="JF112" s="2"/>
      <c r="JG112" s="2"/>
      <c r="JH112" s="2"/>
      <c r="JI112" s="2"/>
      <c r="JJ112" s="2"/>
      <c r="JK112" s="2"/>
    </row>
    <row r="113" spans="1:271" x14ac:dyDescent="0.25">
      <c r="A113" t="s">
        <v>40</v>
      </c>
      <c r="B113" s="7" t="s">
        <v>5</v>
      </c>
      <c r="C113" s="12" t="s">
        <v>31</v>
      </c>
      <c r="D113" s="65">
        <v>53.834494999999997</v>
      </c>
      <c r="E113" s="65">
        <v>-1.65788</v>
      </c>
      <c r="F113" s="9">
        <v>40700</v>
      </c>
      <c r="G113" s="8">
        <v>3</v>
      </c>
      <c r="H113" s="12">
        <v>4</v>
      </c>
      <c r="I113" s="10">
        <v>18</v>
      </c>
      <c r="J113" s="10">
        <v>5</v>
      </c>
      <c r="K113" s="10"/>
      <c r="L113" s="10"/>
      <c r="M113" s="10"/>
      <c r="N113" s="10"/>
      <c r="O113" s="10"/>
      <c r="P113" s="10"/>
      <c r="Q113" s="6"/>
      <c r="R113" s="6"/>
      <c r="S113" s="6"/>
      <c r="T113" s="10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  <c r="CW113" s="2"/>
      <c r="CX113" s="2"/>
      <c r="CY113" s="2"/>
      <c r="CZ113" s="2"/>
      <c r="DA113" s="2"/>
      <c r="DB113" s="2"/>
      <c r="DC113" s="2"/>
      <c r="DD113" s="2"/>
      <c r="DE113" s="2"/>
      <c r="DF113" s="2"/>
      <c r="DG113" s="2"/>
      <c r="DH113" s="2"/>
      <c r="DI113" s="2"/>
      <c r="DJ113" s="2"/>
      <c r="DK113" s="2"/>
      <c r="DL113" s="2"/>
      <c r="DM113" s="2"/>
      <c r="DN113" s="2"/>
      <c r="DO113" s="2"/>
      <c r="DP113" s="2"/>
      <c r="DQ113" s="2"/>
      <c r="DR113" s="2"/>
      <c r="DS113" s="2"/>
      <c r="DT113" s="2"/>
      <c r="DU113" s="2"/>
      <c r="DV113" s="2"/>
      <c r="DW113" s="2"/>
      <c r="DX113" s="2"/>
      <c r="DY113" s="2"/>
      <c r="DZ113" s="2"/>
      <c r="EA113" s="2"/>
      <c r="EB113" s="2"/>
      <c r="EC113" s="2"/>
      <c r="ED113" s="2"/>
      <c r="EE113" s="2"/>
      <c r="EF113" s="2"/>
      <c r="EG113" s="2"/>
      <c r="EH113" s="2"/>
      <c r="EI113" s="2"/>
      <c r="EJ113" s="2"/>
      <c r="EK113" s="2"/>
      <c r="EL113" s="2"/>
      <c r="EM113" s="2"/>
      <c r="EN113" s="2"/>
      <c r="EO113" s="2"/>
      <c r="EP113" s="2"/>
      <c r="EQ113" s="2"/>
      <c r="ER113" s="2"/>
      <c r="ES113" s="2"/>
      <c r="ET113" s="2"/>
      <c r="EU113" s="2"/>
      <c r="EV113" s="2"/>
      <c r="EW113" s="2"/>
      <c r="EX113" s="2"/>
      <c r="EY113" s="2"/>
      <c r="EZ113" s="2"/>
      <c r="FA113" s="2"/>
      <c r="FB113" s="2"/>
      <c r="FC113" s="2"/>
      <c r="FD113" s="2"/>
      <c r="FE113" s="2"/>
      <c r="FF113" s="2"/>
      <c r="FG113" s="2"/>
      <c r="FH113" s="2"/>
      <c r="FI113" s="2"/>
      <c r="FJ113" s="2"/>
      <c r="FK113" s="2"/>
      <c r="FL113" s="2"/>
      <c r="FM113" s="2"/>
      <c r="FN113" s="2"/>
      <c r="FO113" s="2"/>
      <c r="FP113" s="2"/>
      <c r="FQ113" s="2"/>
      <c r="FR113" s="2"/>
      <c r="FS113" s="2"/>
      <c r="FT113" s="2"/>
      <c r="FU113" s="2"/>
      <c r="FV113" s="2"/>
      <c r="FW113" s="2"/>
      <c r="FX113" s="2"/>
      <c r="FY113" s="2"/>
      <c r="FZ113" s="2"/>
      <c r="GA113" s="2"/>
      <c r="GB113" s="2"/>
      <c r="GC113" s="2"/>
      <c r="GD113" s="2"/>
      <c r="GE113" s="2"/>
      <c r="GF113" s="2"/>
      <c r="GG113" s="2"/>
      <c r="GH113" s="2"/>
      <c r="GI113" s="2"/>
      <c r="GJ113" s="2"/>
      <c r="GK113" s="2"/>
      <c r="GL113" s="2"/>
      <c r="GM113" s="2"/>
      <c r="GN113" s="2"/>
      <c r="GO113" s="2"/>
      <c r="GP113" s="2"/>
      <c r="GQ113" s="2"/>
      <c r="GR113" s="2"/>
      <c r="GS113" s="2"/>
      <c r="GT113" s="2"/>
      <c r="GU113" s="2"/>
      <c r="GV113" s="2"/>
      <c r="GW113" s="2"/>
      <c r="GX113" s="2"/>
      <c r="GY113" s="2"/>
      <c r="GZ113" s="2"/>
      <c r="HA113" s="2"/>
      <c r="HB113" s="2"/>
      <c r="HC113" s="2"/>
      <c r="HD113" s="2"/>
      <c r="HE113" s="2"/>
      <c r="HF113" s="2"/>
      <c r="HG113" s="2"/>
      <c r="HH113" s="2"/>
      <c r="HI113" s="2"/>
      <c r="HJ113" s="2"/>
      <c r="HK113" s="2"/>
      <c r="HL113" s="2"/>
      <c r="HM113" s="2"/>
      <c r="HN113" s="2"/>
      <c r="HO113" s="2"/>
      <c r="HP113" s="2"/>
      <c r="HQ113" s="2"/>
      <c r="HR113" s="2"/>
      <c r="HS113" s="2"/>
      <c r="HT113" s="2"/>
      <c r="HU113" s="2"/>
      <c r="HV113" s="2"/>
      <c r="HW113" s="2"/>
      <c r="HX113" s="2"/>
      <c r="HY113" s="2"/>
      <c r="HZ113" s="2"/>
      <c r="IA113" s="2"/>
      <c r="IB113" s="2"/>
      <c r="IC113" s="2"/>
      <c r="ID113" s="2"/>
      <c r="IE113" s="2"/>
      <c r="IF113" s="2"/>
      <c r="IG113" s="2"/>
      <c r="IH113" s="2"/>
      <c r="II113" s="2"/>
      <c r="IJ113" s="2"/>
      <c r="IK113" s="2"/>
      <c r="IL113" s="2"/>
      <c r="IM113" s="2"/>
      <c r="IN113" s="2"/>
      <c r="IO113" s="2"/>
      <c r="IP113" s="2"/>
      <c r="IQ113" s="2"/>
      <c r="IR113" s="2"/>
      <c r="IS113" s="2"/>
      <c r="IT113" s="2"/>
      <c r="IU113" s="2"/>
      <c r="IV113" s="2"/>
      <c r="IW113" s="2"/>
      <c r="IX113" s="2"/>
      <c r="IY113" s="2"/>
      <c r="IZ113" s="2"/>
      <c r="JA113" s="2"/>
      <c r="JB113" s="2"/>
      <c r="JC113" s="2"/>
      <c r="JD113" s="2"/>
      <c r="JE113" s="2"/>
      <c r="JF113" s="2"/>
      <c r="JG113" s="2"/>
      <c r="JH113" s="2"/>
      <c r="JI113" s="2"/>
      <c r="JJ113" s="2"/>
      <c r="JK113" s="2"/>
    </row>
    <row r="114" spans="1:271" x14ac:dyDescent="0.25">
      <c r="A114" t="s">
        <v>40</v>
      </c>
      <c r="B114" s="7" t="s">
        <v>5</v>
      </c>
      <c r="C114" s="12" t="s">
        <v>31</v>
      </c>
      <c r="D114" s="65">
        <v>53.834494999999997</v>
      </c>
      <c r="E114" s="65">
        <v>-1.65788</v>
      </c>
      <c r="F114" s="9">
        <v>40700</v>
      </c>
      <c r="G114" s="8">
        <v>3</v>
      </c>
      <c r="H114" s="12">
        <v>5</v>
      </c>
      <c r="I114" s="10">
        <v>10</v>
      </c>
      <c r="J114" s="10">
        <v>3</v>
      </c>
      <c r="K114" s="10"/>
      <c r="L114" s="10"/>
      <c r="M114" s="10"/>
      <c r="N114" s="10"/>
      <c r="O114" s="10"/>
      <c r="P114" s="10">
        <v>1</v>
      </c>
      <c r="Q114" s="10"/>
      <c r="R114" s="6"/>
      <c r="S114" s="6"/>
      <c r="T114" s="10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  <c r="CW114" s="2"/>
      <c r="CX114" s="2"/>
      <c r="CY114" s="2"/>
      <c r="CZ114" s="2"/>
      <c r="DA114" s="2"/>
      <c r="DB114" s="2"/>
      <c r="DC114" s="2"/>
      <c r="DD114" s="2"/>
      <c r="DE114" s="2"/>
      <c r="DF114" s="2"/>
      <c r="DG114" s="2"/>
      <c r="DH114" s="2"/>
      <c r="DI114" s="2"/>
      <c r="DJ114" s="2"/>
      <c r="DK114" s="2"/>
      <c r="DL114" s="2"/>
      <c r="DM114" s="2"/>
      <c r="DN114" s="2"/>
      <c r="DO114" s="2"/>
      <c r="DP114" s="2"/>
      <c r="DQ114" s="2"/>
      <c r="DR114" s="2"/>
      <c r="DS114" s="2"/>
      <c r="DT114" s="2"/>
      <c r="DU114" s="2"/>
      <c r="DV114" s="2"/>
      <c r="DW114" s="2"/>
      <c r="DX114" s="2"/>
      <c r="DY114" s="2"/>
      <c r="DZ114" s="2"/>
      <c r="EA114" s="2"/>
      <c r="EB114" s="2"/>
      <c r="EC114" s="2"/>
      <c r="ED114" s="2"/>
      <c r="EE114" s="2"/>
      <c r="EF114" s="2"/>
      <c r="EG114" s="2"/>
      <c r="EH114" s="2"/>
      <c r="EI114" s="2"/>
      <c r="EJ114" s="2"/>
      <c r="EK114" s="2"/>
      <c r="EL114" s="2"/>
      <c r="EM114" s="2"/>
      <c r="EN114" s="2"/>
      <c r="EO114" s="2"/>
      <c r="EP114" s="2"/>
      <c r="EQ114" s="2"/>
      <c r="ER114" s="2"/>
      <c r="ES114" s="2"/>
      <c r="ET114" s="2"/>
      <c r="EU114" s="2"/>
      <c r="EV114" s="2"/>
      <c r="EW114" s="2"/>
      <c r="EX114" s="2"/>
      <c r="EY114" s="2"/>
      <c r="EZ114" s="2"/>
      <c r="FA114" s="2"/>
      <c r="FB114" s="2"/>
      <c r="FC114" s="2"/>
      <c r="FD114" s="2"/>
      <c r="FE114" s="2"/>
      <c r="FF114" s="2"/>
      <c r="FG114" s="2"/>
      <c r="FH114" s="2"/>
      <c r="FI114" s="2"/>
      <c r="FJ114" s="2"/>
      <c r="FK114" s="2"/>
      <c r="FL114" s="2"/>
      <c r="FM114" s="2"/>
      <c r="FN114" s="2"/>
      <c r="FO114" s="2"/>
      <c r="FP114" s="2"/>
      <c r="FQ114" s="2"/>
      <c r="FR114" s="2"/>
      <c r="FS114" s="2"/>
      <c r="FT114" s="2"/>
      <c r="FU114" s="2"/>
      <c r="FV114" s="2"/>
      <c r="FW114" s="2"/>
      <c r="FX114" s="2"/>
      <c r="FY114" s="2"/>
      <c r="FZ114" s="2"/>
      <c r="GA114" s="2"/>
      <c r="GB114" s="2"/>
      <c r="GC114" s="2"/>
      <c r="GD114" s="2"/>
      <c r="GE114" s="2"/>
      <c r="GF114" s="2"/>
      <c r="GG114" s="2"/>
      <c r="GH114" s="2"/>
      <c r="GI114" s="2"/>
      <c r="GJ114" s="2"/>
      <c r="GK114" s="2"/>
      <c r="GL114" s="2"/>
      <c r="GM114" s="2"/>
      <c r="GN114" s="2"/>
      <c r="GO114" s="2"/>
      <c r="GP114" s="2"/>
      <c r="GQ114" s="2"/>
      <c r="GR114" s="2"/>
      <c r="GS114" s="2"/>
      <c r="GT114" s="2"/>
      <c r="GU114" s="2"/>
      <c r="GV114" s="2"/>
      <c r="GW114" s="2"/>
      <c r="GX114" s="2"/>
      <c r="GY114" s="2"/>
      <c r="GZ114" s="2"/>
      <c r="HA114" s="2"/>
      <c r="HB114" s="2"/>
      <c r="HC114" s="2"/>
      <c r="HD114" s="2"/>
      <c r="HE114" s="2"/>
      <c r="HF114" s="2"/>
      <c r="HG114" s="2"/>
      <c r="HH114" s="2"/>
      <c r="HI114" s="2"/>
      <c r="HJ114" s="2"/>
      <c r="HK114" s="2"/>
      <c r="HL114" s="2"/>
      <c r="HM114" s="2"/>
      <c r="HN114" s="2"/>
      <c r="HO114" s="2"/>
      <c r="HP114" s="2"/>
      <c r="HQ114" s="2"/>
      <c r="HR114" s="2"/>
      <c r="HS114" s="2"/>
      <c r="HT114" s="2"/>
      <c r="HU114" s="2"/>
      <c r="HV114" s="2"/>
      <c r="HW114" s="2"/>
      <c r="HX114" s="2"/>
      <c r="HY114" s="2"/>
      <c r="HZ114" s="2"/>
      <c r="IA114" s="2"/>
      <c r="IB114" s="2"/>
      <c r="IC114" s="2"/>
      <c r="ID114" s="2"/>
      <c r="IE114" s="2"/>
      <c r="IF114" s="2"/>
      <c r="IG114" s="2"/>
      <c r="IH114" s="2"/>
      <c r="II114" s="2"/>
      <c r="IJ114" s="2"/>
      <c r="IK114" s="2"/>
      <c r="IL114" s="2"/>
      <c r="IM114" s="2"/>
      <c r="IN114" s="2"/>
      <c r="IO114" s="2"/>
      <c r="IP114" s="2"/>
      <c r="IQ114" s="2"/>
      <c r="IR114" s="2"/>
      <c r="IS114" s="2"/>
      <c r="IT114" s="2"/>
      <c r="IU114" s="2"/>
      <c r="IV114" s="2"/>
      <c r="IW114" s="2"/>
      <c r="IX114" s="2"/>
      <c r="IY114" s="2"/>
      <c r="IZ114" s="2"/>
      <c r="JA114" s="2"/>
      <c r="JB114" s="2"/>
      <c r="JC114" s="2"/>
      <c r="JD114" s="2"/>
      <c r="JE114" s="2"/>
      <c r="JF114" s="2"/>
      <c r="JG114" s="2"/>
      <c r="JH114" s="2"/>
      <c r="JI114" s="2"/>
      <c r="JJ114" s="2"/>
      <c r="JK114" s="2"/>
    </row>
    <row r="115" spans="1:271" x14ac:dyDescent="0.25">
      <c r="A115" t="s">
        <v>40</v>
      </c>
      <c r="B115" s="7" t="s">
        <v>5</v>
      </c>
      <c r="C115" s="12" t="s">
        <v>31</v>
      </c>
      <c r="D115" s="65">
        <v>53.834494999999997</v>
      </c>
      <c r="E115" s="65">
        <v>-1.65788</v>
      </c>
      <c r="F115" s="9">
        <v>40700</v>
      </c>
      <c r="G115" s="8">
        <v>3</v>
      </c>
      <c r="H115" s="12">
        <v>6</v>
      </c>
      <c r="I115" s="10">
        <v>8</v>
      </c>
      <c r="J115" s="10">
        <v>1</v>
      </c>
      <c r="K115" s="10"/>
      <c r="L115" s="10"/>
      <c r="M115" s="10"/>
      <c r="N115" s="10"/>
      <c r="O115" s="10"/>
      <c r="P115" s="10"/>
      <c r="Q115" s="6"/>
      <c r="R115" s="6"/>
      <c r="S115" s="6"/>
      <c r="T115" s="10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  <c r="CW115" s="2"/>
      <c r="CX115" s="2"/>
      <c r="CY115" s="2"/>
      <c r="CZ115" s="2"/>
      <c r="DA115" s="2"/>
      <c r="DB115" s="2"/>
      <c r="DC115" s="2"/>
      <c r="DD115" s="2"/>
      <c r="DE115" s="2"/>
      <c r="DF115" s="2"/>
      <c r="DG115" s="2"/>
      <c r="DH115" s="2"/>
      <c r="DI115" s="2"/>
      <c r="DJ115" s="2"/>
      <c r="DK115" s="2"/>
      <c r="DL115" s="2"/>
      <c r="DM115" s="2"/>
      <c r="DN115" s="2"/>
      <c r="DO115" s="2"/>
      <c r="DP115" s="2"/>
      <c r="DQ115" s="2"/>
      <c r="DR115" s="2"/>
      <c r="DS115" s="2"/>
      <c r="DT115" s="2"/>
      <c r="DU115" s="2"/>
      <c r="DV115" s="2"/>
      <c r="DW115" s="2"/>
      <c r="DX115" s="2"/>
      <c r="DY115" s="2"/>
      <c r="DZ115" s="2"/>
      <c r="EA115" s="2"/>
      <c r="EB115" s="2"/>
      <c r="EC115" s="2"/>
      <c r="ED115" s="2"/>
      <c r="EE115" s="2"/>
      <c r="EF115" s="2"/>
      <c r="EG115" s="2"/>
      <c r="EH115" s="2"/>
      <c r="EI115" s="2"/>
      <c r="EJ115" s="2"/>
      <c r="EK115" s="2"/>
      <c r="EL115" s="2"/>
      <c r="EM115" s="2"/>
      <c r="EN115" s="2"/>
      <c r="EO115" s="2"/>
      <c r="EP115" s="2"/>
      <c r="EQ115" s="2"/>
      <c r="ER115" s="2"/>
      <c r="ES115" s="2"/>
      <c r="ET115" s="2"/>
      <c r="EU115" s="2"/>
      <c r="EV115" s="2"/>
      <c r="EW115" s="2"/>
      <c r="EX115" s="2"/>
      <c r="EY115" s="2"/>
      <c r="EZ115" s="2"/>
      <c r="FA115" s="2"/>
      <c r="FB115" s="2"/>
      <c r="FC115" s="2"/>
      <c r="FD115" s="2"/>
      <c r="FE115" s="2"/>
      <c r="FF115" s="2"/>
      <c r="FG115" s="2"/>
      <c r="FH115" s="2"/>
      <c r="FI115" s="2"/>
      <c r="FJ115" s="2"/>
      <c r="FK115" s="2"/>
      <c r="FL115" s="2"/>
      <c r="FM115" s="2"/>
      <c r="FN115" s="2"/>
      <c r="FO115" s="2"/>
      <c r="FP115" s="2"/>
      <c r="FQ115" s="2"/>
      <c r="FR115" s="2"/>
      <c r="FS115" s="2"/>
      <c r="FT115" s="2"/>
      <c r="FU115" s="2"/>
      <c r="FV115" s="2"/>
      <c r="FW115" s="2"/>
      <c r="FX115" s="2"/>
      <c r="FY115" s="2"/>
      <c r="FZ115" s="2"/>
      <c r="GA115" s="2"/>
      <c r="GB115" s="2"/>
      <c r="GC115" s="2"/>
      <c r="GD115" s="2"/>
      <c r="GE115" s="2"/>
      <c r="GF115" s="2"/>
      <c r="GG115" s="2"/>
      <c r="GH115" s="2"/>
      <c r="GI115" s="2"/>
      <c r="GJ115" s="2"/>
      <c r="GK115" s="2"/>
      <c r="GL115" s="2"/>
      <c r="GM115" s="2"/>
      <c r="GN115" s="2"/>
      <c r="GO115" s="2"/>
      <c r="GP115" s="2"/>
      <c r="GQ115" s="2"/>
      <c r="GR115" s="2"/>
      <c r="GS115" s="2"/>
      <c r="GT115" s="2"/>
      <c r="GU115" s="2"/>
      <c r="GV115" s="2"/>
      <c r="GW115" s="2"/>
      <c r="GX115" s="2"/>
      <c r="GY115" s="2"/>
      <c r="GZ115" s="2"/>
      <c r="HA115" s="2"/>
      <c r="HB115" s="2"/>
      <c r="HC115" s="2"/>
      <c r="HD115" s="2"/>
      <c r="HE115" s="2"/>
      <c r="HF115" s="2"/>
      <c r="HG115" s="2"/>
      <c r="HH115" s="2"/>
      <c r="HI115" s="2"/>
      <c r="HJ115" s="2"/>
      <c r="HK115" s="2"/>
      <c r="HL115" s="2"/>
      <c r="HM115" s="2"/>
      <c r="HN115" s="2"/>
      <c r="HO115" s="2"/>
      <c r="HP115" s="2"/>
      <c r="HQ115" s="2"/>
      <c r="HR115" s="2"/>
      <c r="HS115" s="2"/>
      <c r="HT115" s="2"/>
      <c r="HU115" s="2"/>
      <c r="HV115" s="2"/>
      <c r="HW115" s="2"/>
      <c r="HX115" s="2"/>
      <c r="HY115" s="2"/>
      <c r="HZ115" s="2"/>
      <c r="IA115" s="2"/>
      <c r="IB115" s="2"/>
      <c r="IC115" s="2"/>
      <c r="ID115" s="2"/>
      <c r="IE115" s="2"/>
      <c r="IF115" s="2"/>
      <c r="IG115" s="2"/>
      <c r="IH115" s="2"/>
      <c r="II115" s="2"/>
      <c r="IJ115" s="2"/>
      <c r="IK115" s="2"/>
      <c r="IL115" s="2"/>
      <c r="IM115" s="2"/>
      <c r="IN115" s="2"/>
      <c r="IO115" s="2"/>
      <c r="IP115" s="2"/>
      <c r="IQ115" s="2"/>
      <c r="IR115" s="2"/>
      <c r="IS115" s="2"/>
      <c r="IT115" s="2"/>
      <c r="IU115" s="2"/>
      <c r="IV115" s="2"/>
      <c r="IW115" s="2"/>
      <c r="IX115" s="2"/>
      <c r="IY115" s="2"/>
      <c r="IZ115" s="2"/>
      <c r="JA115" s="2"/>
      <c r="JB115" s="2"/>
      <c r="JC115" s="2"/>
      <c r="JD115" s="2"/>
      <c r="JE115" s="2"/>
      <c r="JF115" s="2"/>
      <c r="JG115" s="2"/>
      <c r="JH115" s="2"/>
      <c r="JI115" s="2"/>
      <c r="JJ115" s="2"/>
      <c r="JK115" s="2"/>
    </row>
    <row r="116" spans="1:271" s="1" customFormat="1" x14ac:dyDescent="0.25">
      <c r="A116" s="1" t="s">
        <v>40</v>
      </c>
      <c r="B116" s="29" t="s">
        <v>5</v>
      </c>
      <c r="C116" s="27" t="s">
        <v>30</v>
      </c>
      <c r="D116" s="65">
        <v>53.990090000000002</v>
      </c>
      <c r="E116" s="65">
        <v>-1.019979</v>
      </c>
      <c r="F116" s="31">
        <v>40700</v>
      </c>
      <c r="G116" s="32">
        <v>3</v>
      </c>
      <c r="H116" s="27">
        <v>1</v>
      </c>
      <c r="I116" s="28">
        <v>15</v>
      </c>
      <c r="J116" s="28">
        <v>3</v>
      </c>
      <c r="K116" s="28"/>
      <c r="L116" s="28">
        <v>1</v>
      </c>
      <c r="M116" s="28"/>
      <c r="N116" s="28">
        <v>2</v>
      </c>
      <c r="O116" s="28"/>
      <c r="P116" s="28">
        <v>1</v>
      </c>
      <c r="Q116" s="28"/>
      <c r="R116" s="5"/>
      <c r="S116" s="5"/>
      <c r="T116" s="28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  <c r="CW116" s="2"/>
      <c r="CX116" s="2"/>
      <c r="CY116" s="2"/>
      <c r="CZ116" s="2"/>
      <c r="DA116" s="2"/>
      <c r="DB116" s="2"/>
      <c r="DC116" s="2"/>
      <c r="DD116" s="2"/>
      <c r="DE116" s="2"/>
      <c r="DF116" s="2"/>
      <c r="DG116" s="2"/>
      <c r="DH116" s="2"/>
      <c r="DI116" s="2"/>
      <c r="DJ116" s="2"/>
      <c r="DK116" s="2"/>
      <c r="DL116" s="2"/>
      <c r="DM116" s="2"/>
      <c r="DN116" s="2"/>
      <c r="DO116" s="2"/>
      <c r="DP116" s="2"/>
      <c r="DQ116" s="2"/>
      <c r="DR116" s="2"/>
      <c r="DS116" s="2"/>
      <c r="DT116" s="2"/>
      <c r="DU116" s="2"/>
      <c r="DV116" s="2"/>
      <c r="DW116" s="2"/>
      <c r="DX116" s="2"/>
      <c r="DY116" s="2"/>
      <c r="DZ116" s="2"/>
      <c r="EA116" s="2"/>
      <c r="EB116" s="2"/>
      <c r="EC116" s="2"/>
      <c r="ED116" s="2"/>
      <c r="EE116" s="2"/>
      <c r="EF116" s="2"/>
      <c r="EG116" s="2"/>
      <c r="EH116" s="2"/>
      <c r="EI116" s="2"/>
      <c r="EJ116" s="2"/>
      <c r="EK116" s="2"/>
      <c r="EL116" s="2"/>
      <c r="EM116" s="2"/>
      <c r="EN116" s="2"/>
      <c r="EO116" s="2"/>
      <c r="EP116" s="2"/>
      <c r="EQ116" s="2"/>
      <c r="ER116" s="2"/>
      <c r="ES116" s="2"/>
      <c r="ET116" s="2"/>
      <c r="EU116" s="2"/>
      <c r="EV116" s="2"/>
      <c r="EW116" s="2"/>
      <c r="EX116" s="2"/>
      <c r="EY116" s="2"/>
      <c r="EZ116" s="2"/>
      <c r="FA116" s="2"/>
      <c r="FB116" s="2"/>
      <c r="FC116" s="2"/>
      <c r="FD116" s="2"/>
      <c r="FE116" s="2"/>
      <c r="FF116" s="2"/>
      <c r="FG116" s="2"/>
      <c r="FH116" s="2"/>
      <c r="FI116" s="2"/>
      <c r="FJ116" s="2"/>
      <c r="FK116" s="2"/>
      <c r="FL116" s="2"/>
      <c r="FM116" s="2"/>
      <c r="FN116" s="2"/>
      <c r="FO116" s="2"/>
      <c r="FP116" s="2"/>
      <c r="FQ116" s="2"/>
      <c r="FR116" s="2"/>
      <c r="FS116" s="2"/>
      <c r="FT116" s="2"/>
      <c r="FU116" s="2"/>
      <c r="FV116" s="2"/>
      <c r="FW116" s="2"/>
      <c r="FX116" s="2"/>
      <c r="FY116" s="2"/>
      <c r="FZ116" s="2"/>
      <c r="GA116" s="2"/>
      <c r="GB116" s="2"/>
      <c r="GC116" s="2"/>
      <c r="GD116" s="2"/>
      <c r="GE116" s="2"/>
      <c r="GF116" s="2"/>
      <c r="GG116" s="2"/>
      <c r="GH116" s="2"/>
      <c r="GI116" s="2"/>
      <c r="GJ116" s="2"/>
      <c r="GK116" s="2"/>
      <c r="GL116" s="2"/>
      <c r="GM116" s="2"/>
      <c r="GN116" s="2"/>
      <c r="GO116" s="2"/>
      <c r="GP116" s="2"/>
      <c r="GQ116" s="2"/>
      <c r="GR116" s="2"/>
      <c r="GS116" s="2"/>
      <c r="GT116" s="2"/>
      <c r="GU116" s="2"/>
      <c r="GV116" s="2"/>
      <c r="GW116" s="2"/>
      <c r="GX116" s="2"/>
      <c r="GY116" s="2"/>
      <c r="GZ116" s="2"/>
      <c r="HA116" s="2"/>
      <c r="HB116" s="2"/>
      <c r="HC116" s="2"/>
      <c r="HD116" s="2"/>
      <c r="HE116" s="2"/>
      <c r="HF116" s="2"/>
      <c r="HG116" s="2"/>
      <c r="HH116" s="2"/>
      <c r="HI116" s="2"/>
      <c r="HJ116" s="2"/>
      <c r="HK116" s="2"/>
      <c r="HL116" s="2"/>
      <c r="HM116" s="2"/>
      <c r="HN116" s="2"/>
      <c r="HO116" s="2"/>
      <c r="HP116" s="2"/>
      <c r="HQ116" s="2"/>
      <c r="HR116" s="2"/>
      <c r="HS116" s="2"/>
      <c r="HT116" s="2"/>
      <c r="HU116" s="2"/>
      <c r="HV116" s="2"/>
      <c r="HW116" s="2"/>
      <c r="HX116" s="2"/>
      <c r="HY116" s="2"/>
      <c r="HZ116" s="2"/>
      <c r="IA116" s="2"/>
      <c r="IB116" s="2"/>
      <c r="IC116" s="2"/>
      <c r="ID116" s="2"/>
      <c r="IE116" s="2"/>
      <c r="IF116" s="2"/>
      <c r="IG116" s="2"/>
      <c r="IH116" s="2"/>
      <c r="II116" s="2"/>
      <c r="IJ116" s="2"/>
      <c r="IK116" s="2"/>
      <c r="IL116" s="2"/>
      <c r="IM116" s="2"/>
      <c r="IN116" s="2"/>
      <c r="IO116" s="2"/>
      <c r="IP116" s="2"/>
      <c r="IQ116" s="2"/>
      <c r="IR116" s="2"/>
      <c r="IS116" s="2"/>
      <c r="IT116" s="2"/>
      <c r="IU116" s="2"/>
      <c r="IV116" s="2"/>
      <c r="IW116" s="2"/>
      <c r="IX116" s="2"/>
      <c r="IY116" s="2"/>
      <c r="IZ116" s="2"/>
      <c r="JA116" s="2"/>
      <c r="JB116" s="2"/>
      <c r="JC116" s="2"/>
      <c r="JD116" s="2"/>
      <c r="JE116" s="2"/>
      <c r="JF116" s="2"/>
      <c r="JG116" s="2"/>
      <c r="JH116" s="2"/>
      <c r="JI116" s="2"/>
      <c r="JJ116" s="2"/>
      <c r="JK116" s="2"/>
    </row>
    <row r="117" spans="1:271" x14ac:dyDescent="0.25">
      <c r="A117" t="s">
        <v>40</v>
      </c>
      <c r="B117" s="7" t="s">
        <v>5</v>
      </c>
      <c r="C117" s="12" t="s">
        <v>30</v>
      </c>
      <c r="D117" s="65">
        <v>53.990090000000002</v>
      </c>
      <c r="E117" s="65">
        <v>-1.019979</v>
      </c>
      <c r="F117" s="14">
        <v>40700</v>
      </c>
      <c r="G117" s="15">
        <v>3</v>
      </c>
      <c r="H117" s="12">
        <v>2</v>
      </c>
      <c r="I117" s="10">
        <v>11</v>
      </c>
      <c r="J117" s="10">
        <v>9</v>
      </c>
      <c r="K117" s="10"/>
      <c r="L117" s="10"/>
      <c r="M117" s="10"/>
      <c r="N117" s="10"/>
      <c r="O117" s="10"/>
      <c r="P117" s="10">
        <v>2</v>
      </c>
      <c r="Q117" s="6"/>
      <c r="R117" s="6"/>
      <c r="S117" s="6"/>
      <c r="T117" s="10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  <c r="CW117" s="2"/>
      <c r="CX117" s="2"/>
      <c r="CY117" s="2"/>
      <c r="CZ117" s="2"/>
      <c r="DA117" s="2"/>
      <c r="DB117" s="2"/>
      <c r="DC117" s="2"/>
      <c r="DD117" s="2"/>
      <c r="DE117" s="2"/>
      <c r="DF117" s="2"/>
      <c r="DG117" s="2"/>
      <c r="DH117" s="2"/>
      <c r="DI117" s="2"/>
      <c r="DJ117" s="2"/>
      <c r="DK117" s="2"/>
      <c r="DL117" s="2"/>
      <c r="DM117" s="2"/>
      <c r="DN117" s="2"/>
      <c r="DO117" s="2"/>
      <c r="DP117" s="2"/>
      <c r="DQ117" s="2"/>
      <c r="DR117" s="2"/>
      <c r="DS117" s="2"/>
      <c r="DT117" s="2"/>
      <c r="DU117" s="2"/>
      <c r="DV117" s="2"/>
      <c r="DW117" s="2"/>
      <c r="DX117" s="2"/>
      <c r="DY117" s="2"/>
      <c r="DZ117" s="2"/>
      <c r="EA117" s="2"/>
      <c r="EB117" s="2"/>
      <c r="EC117" s="2"/>
      <c r="ED117" s="2"/>
      <c r="EE117" s="2"/>
      <c r="EF117" s="2"/>
      <c r="EG117" s="2"/>
      <c r="EH117" s="2"/>
      <c r="EI117" s="2"/>
      <c r="EJ117" s="2"/>
      <c r="EK117" s="2"/>
      <c r="EL117" s="2"/>
      <c r="EM117" s="2"/>
      <c r="EN117" s="2"/>
      <c r="EO117" s="2"/>
      <c r="EP117" s="2"/>
      <c r="EQ117" s="2"/>
      <c r="ER117" s="2"/>
      <c r="ES117" s="2"/>
      <c r="ET117" s="2"/>
      <c r="EU117" s="2"/>
      <c r="EV117" s="2"/>
      <c r="EW117" s="2"/>
      <c r="EX117" s="2"/>
      <c r="EY117" s="2"/>
      <c r="EZ117" s="2"/>
      <c r="FA117" s="2"/>
      <c r="FB117" s="2"/>
      <c r="FC117" s="2"/>
      <c r="FD117" s="2"/>
      <c r="FE117" s="2"/>
      <c r="FF117" s="2"/>
      <c r="FG117" s="2"/>
      <c r="FH117" s="2"/>
      <c r="FI117" s="2"/>
      <c r="FJ117" s="2"/>
      <c r="FK117" s="2"/>
      <c r="FL117" s="2"/>
      <c r="FM117" s="2"/>
      <c r="FN117" s="2"/>
      <c r="FO117" s="2"/>
      <c r="FP117" s="2"/>
      <c r="FQ117" s="2"/>
      <c r="FR117" s="2"/>
      <c r="FS117" s="2"/>
      <c r="FT117" s="2"/>
      <c r="FU117" s="2"/>
      <c r="FV117" s="2"/>
      <c r="FW117" s="2"/>
      <c r="FX117" s="2"/>
      <c r="FY117" s="2"/>
      <c r="FZ117" s="2"/>
      <c r="GA117" s="2"/>
      <c r="GB117" s="2"/>
      <c r="GC117" s="2"/>
      <c r="GD117" s="2"/>
      <c r="GE117" s="2"/>
      <c r="GF117" s="2"/>
      <c r="GG117" s="2"/>
      <c r="GH117" s="2"/>
      <c r="GI117" s="2"/>
      <c r="GJ117" s="2"/>
      <c r="GK117" s="2"/>
      <c r="GL117" s="2"/>
      <c r="GM117" s="2"/>
      <c r="GN117" s="2"/>
      <c r="GO117" s="2"/>
      <c r="GP117" s="2"/>
      <c r="GQ117" s="2"/>
      <c r="GR117" s="2"/>
      <c r="GS117" s="2"/>
      <c r="GT117" s="2"/>
      <c r="GU117" s="2"/>
      <c r="GV117" s="2"/>
      <c r="GW117" s="2"/>
      <c r="GX117" s="2"/>
      <c r="GY117" s="2"/>
      <c r="GZ117" s="2"/>
      <c r="HA117" s="2"/>
      <c r="HB117" s="2"/>
      <c r="HC117" s="2"/>
      <c r="HD117" s="2"/>
      <c r="HE117" s="2"/>
      <c r="HF117" s="2"/>
      <c r="HG117" s="2"/>
      <c r="HH117" s="2"/>
      <c r="HI117" s="2"/>
      <c r="HJ117" s="2"/>
      <c r="HK117" s="2"/>
      <c r="HL117" s="2"/>
      <c r="HM117" s="2"/>
      <c r="HN117" s="2"/>
      <c r="HO117" s="2"/>
      <c r="HP117" s="2"/>
      <c r="HQ117" s="2"/>
      <c r="HR117" s="2"/>
      <c r="HS117" s="2"/>
      <c r="HT117" s="2"/>
      <c r="HU117" s="2"/>
      <c r="HV117" s="2"/>
      <c r="HW117" s="2"/>
      <c r="HX117" s="2"/>
      <c r="HY117" s="2"/>
      <c r="HZ117" s="2"/>
      <c r="IA117" s="2"/>
      <c r="IB117" s="2"/>
      <c r="IC117" s="2"/>
      <c r="ID117" s="2"/>
      <c r="IE117" s="2"/>
      <c r="IF117" s="2"/>
      <c r="IG117" s="2"/>
      <c r="IH117" s="2"/>
      <c r="II117" s="2"/>
      <c r="IJ117" s="2"/>
      <c r="IK117" s="2"/>
      <c r="IL117" s="2"/>
      <c r="IM117" s="2"/>
      <c r="IN117" s="2"/>
      <c r="IO117" s="2"/>
      <c r="IP117" s="2"/>
      <c r="IQ117" s="2"/>
      <c r="IR117" s="2"/>
      <c r="IS117" s="2"/>
      <c r="IT117" s="2"/>
      <c r="IU117" s="2"/>
      <c r="IV117" s="2"/>
      <c r="IW117" s="2"/>
      <c r="IX117" s="2"/>
      <c r="IY117" s="2"/>
      <c r="IZ117" s="2"/>
      <c r="JA117" s="2"/>
      <c r="JB117" s="2"/>
      <c r="JC117" s="2"/>
      <c r="JD117" s="2"/>
      <c r="JE117" s="2"/>
      <c r="JF117" s="2"/>
      <c r="JG117" s="2"/>
      <c r="JH117" s="2"/>
      <c r="JI117" s="2"/>
      <c r="JJ117" s="2"/>
      <c r="JK117" s="2"/>
    </row>
    <row r="118" spans="1:271" x14ac:dyDescent="0.25">
      <c r="A118" t="s">
        <v>40</v>
      </c>
      <c r="B118" s="7" t="s">
        <v>5</v>
      </c>
      <c r="C118" s="12" t="s">
        <v>30</v>
      </c>
      <c r="D118" s="65">
        <v>53.990090000000002</v>
      </c>
      <c r="E118" s="65">
        <v>-1.019979</v>
      </c>
      <c r="F118" s="14">
        <v>40700</v>
      </c>
      <c r="G118" s="15">
        <v>3</v>
      </c>
      <c r="H118" s="12">
        <v>3</v>
      </c>
      <c r="I118" s="10">
        <v>17</v>
      </c>
      <c r="J118" s="10">
        <v>4</v>
      </c>
      <c r="K118" s="10"/>
      <c r="L118" s="10">
        <v>1</v>
      </c>
      <c r="M118" s="10"/>
      <c r="N118" s="10">
        <v>3</v>
      </c>
      <c r="O118" s="10"/>
      <c r="P118" s="10">
        <v>2</v>
      </c>
      <c r="Q118" s="10"/>
      <c r="R118" s="6"/>
      <c r="S118" s="6"/>
      <c r="T118" s="10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  <c r="CW118" s="2"/>
      <c r="CX118" s="2"/>
      <c r="CY118" s="2"/>
      <c r="CZ118" s="2"/>
      <c r="DA118" s="2"/>
      <c r="DB118" s="2"/>
      <c r="DC118" s="2"/>
      <c r="DD118" s="2"/>
      <c r="DE118" s="2"/>
      <c r="DF118" s="2"/>
      <c r="DG118" s="2"/>
      <c r="DH118" s="2"/>
      <c r="DI118" s="2"/>
      <c r="DJ118" s="2"/>
      <c r="DK118" s="2"/>
      <c r="DL118" s="2"/>
      <c r="DM118" s="2"/>
      <c r="DN118" s="2"/>
      <c r="DO118" s="2"/>
      <c r="DP118" s="2"/>
      <c r="DQ118" s="2"/>
      <c r="DR118" s="2"/>
      <c r="DS118" s="2"/>
      <c r="DT118" s="2"/>
      <c r="DU118" s="2"/>
      <c r="DV118" s="2"/>
      <c r="DW118" s="2"/>
      <c r="DX118" s="2"/>
      <c r="DY118" s="2"/>
      <c r="DZ118" s="2"/>
      <c r="EA118" s="2"/>
      <c r="EB118" s="2"/>
      <c r="EC118" s="2"/>
      <c r="ED118" s="2"/>
      <c r="EE118" s="2"/>
      <c r="EF118" s="2"/>
      <c r="EG118" s="2"/>
      <c r="EH118" s="2"/>
      <c r="EI118" s="2"/>
      <c r="EJ118" s="2"/>
      <c r="EK118" s="2"/>
      <c r="EL118" s="2"/>
      <c r="EM118" s="2"/>
      <c r="EN118" s="2"/>
      <c r="EO118" s="2"/>
      <c r="EP118" s="2"/>
      <c r="EQ118" s="2"/>
      <c r="ER118" s="2"/>
      <c r="ES118" s="2"/>
      <c r="ET118" s="2"/>
      <c r="EU118" s="2"/>
      <c r="EV118" s="2"/>
      <c r="EW118" s="2"/>
      <c r="EX118" s="2"/>
      <c r="EY118" s="2"/>
      <c r="EZ118" s="2"/>
      <c r="FA118" s="2"/>
      <c r="FB118" s="2"/>
      <c r="FC118" s="2"/>
      <c r="FD118" s="2"/>
      <c r="FE118" s="2"/>
      <c r="FF118" s="2"/>
      <c r="FG118" s="2"/>
      <c r="FH118" s="2"/>
      <c r="FI118" s="2"/>
      <c r="FJ118" s="2"/>
      <c r="FK118" s="2"/>
      <c r="FL118" s="2"/>
      <c r="FM118" s="2"/>
      <c r="FN118" s="2"/>
      <c r="FO118" s="2"/>
      <c r="FP118" s="2"/>
      <c r="FQ118" s="2"/>
      <c r="FR118" s="2"/>
      <c r="FS118" s="2"/>
      <c r="FT118" s="2"/>
      <c r="FU118" s="2"/>
      <c r="FV118" s="2"/>
      <c r="FW118" s="2"/>
      <c r="FX118" s="2"/>
      <c r="FY118" s="2"/>
      <c r="FZ118" s="2"/>
      <c r="GA118" s="2"/>
      <c r="GB118" s="2"/>
      <c r="GC118" s="2"/>
      <c r="GD118" s="2"/>
      <c r="GE118" s="2"/>
      <c r="GF118" s="2"/>
      <c r="GG118" s="2"/>
      <c r="GH118" s="2"/>
      <c r="GI118" s="2"/>
      <c r="GJ118" s="2"/>
      <c r="GK118" s="2"/>
      <c r="GL118" s="2"/>
      <c r="GM118" s="2"/>
      <c r="GN118" s="2"/>
      <c r="GO118" s="2"/>
      <c r="GP118" s="2"/>
      <c r="GQ118" s="2"/>
      <c r="GR118" s="2"/>
      <c r="GS118" s="2"/>
      <c r="GT118" s="2"/>
      <c r="GU118" s="2"/>
      <c r="GV118" s="2"/>
      <c r="GW118" s="2"/>
      <c r="GX118" s="2"/>
      <c r="GY118" s="2"/>
      <c r="GZ118" s="2"/>
      <c r="HA118" s="2"/>
      <c r="HB118" s="2"/>
      <c r="HC118" s="2"/>
      <c r="HD118" s="2"/>
      <c r="HE118" s="2"/>
      <c r="HF118" s="2"/>
      <c r="HG118" s="2"/>
      <c r="HH118" s="2"/>
      <c r="HI118" s="2"/>
      <c r="HJ118" s="2"/>
      <c r="HK118" s="2"/>
      <c r="HL118" s="2"/>
      <c r="HM118" s="2"/>
      <c r="HN118" s="2"/>
      <c r="HO118" s="2"/>
      <c r="HP118" s="2"/>
      <c r="HQ118" s="2"/>
      <c r="HR118" s="2"/>
      <c r="HS118" s="2"/>
      <c r="HT118" s="2"/>
      <c r="HU118" s="2"/>
      <c r="HV118" s="2"/>
      <c r="HW118" s="2"/>
      <c r="HX118" s="2"/>
      <c r="HY118" s="2"/>
      <c r="HZ118" s="2"/>
      <c r="IA118" s="2"/>
      <c r="IB118" s="2"/>
      <c r="IC118" s="2"/>
      <c r="ID118" s="2"/>
      <c r="IE118" s="2"/>
      <c r="IF118" s="2"/>
      <c r="IG118" s="2"/>
      <c r="IH118" s="2"/>
      <c r="II118" s="2"/>
      <c r="IJ118" s="2"/>
      <c r="IK118" s="2"/>
      <c r="IL118" s="2"/>
      <c r="IM118" s="2"/>
      <c r="IN118" s="2"/>
      <c r="IO118" s="2"/>
      <c r="IP118" s="2"/>
      <c r="IQ118" s="2"/>
      <c r="IR118" s="2"/>
      <c r="IS118" s="2"/>
      <c r="IT118" s="2"/>
      <c r="IU118" s="2"/>
      <c r="IV118" s="2"/>
      <c r="IW118" s="2"/>
      <c r="IX118" s="2"/>
      <c r="IY118" s="2"/>
      <c r="IZ118" s="2"/>
      <c r="JA118" s="2"/>
      <c r="JB118" s="2"/>
      <c r="JC118" s="2"/>
      <c r="JD118" s="2"/>
      <c r="JE118" s="2"/>
      <c r="JF118" s="2"/>
      <c r="JG118" s="2"/>
      <c r="JH118" s="2"/>
      <c r="JI118" s="2"/>
      <c r="JJ118" s="2"/>
      <c r="JK118" s="2"/>
    </row>
    <row r="119" spans="1:271" x14ac:dyDescent="0.25">
      <c r="A119" t="s">
        <v>40</v>
      </c>
      <c r="B119" s="7" t="s">
        <v>5</v>
      </c>
      <c r="C119" s="12" t="s">
        <v>30</v>
      </c>
      <c r="D119" s="65">
        <v>53.990090000000002</v>
      </c>
      <c r="E119" s="65">
        <v>-1.019979</v>
      </c>
      <c r="F119" s="14">
        <v>40700</v>
      </c>
      <c r="G119" s="15">
        <v>3</v>
      </c>
      <c r="H119" s="12">
        <v>4</v>
      </c>
      <c r="I119" s="10">
        <v>20</v>
      </c>
      <c r="J119" s="10">
        <v>2</v>
      </c>
      <c r="K119" s="10"/>
      <c r="L119" s="10"/>
      <c r="M119" s="10"/>
      <c r="N119" s="10">
        <v>1</v>
      </c>
      <c r="O119" s="10"/>
      <c r="P119" s="10"/>
      <c r="Q119" s="6"/>
      <c r="R119" s="6"/>
      <c r="S119" s="6"/>
      <c r="T119" s="10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  <c r="CW119" s="2"/>
      <c r="CX119" s="2"/>
      <c r="CY119" s="2"/>
      <c r="CZ119" s="2"/>
      <c r="DA119" s="2"/>
      <c r="DB119" s="2"/>
      <c r="DC119" s="2"/>
      <c r="DD119" s="2"/>
      <c r="DE119" s="2"/>
      <c r="DF119" s="2"/>
      <c r="DG119" s="2"/>
      <c r="DH119" s="2"/>
      <c r="DI119" s="2"/>
      <c r="DJ119" s="2"/>
      <c r="DK119" s="2"/>
      <c r="DL119" s="2"/>
      <c r="DM119" s="2"/>
      <c r="DN119" s="2"/>
      <c r="DO119" s="2"/>
      <c r="DP119" s="2"/>
      <c r="DQ119" s="2"/>
      <c r="DR119" s="2"/>
      <c r="DS119" s="2"/>
      <c r="DT119" s="2"/>
      <c r="DU119" s="2"/>
      <c r="DV119" s="2"/>
      <c r="DW119" s="2"/>
      <c r="DX119" s="2"/>
      <c r="DY119" s="2"/>
      <c r="DZ119" s="2"/>
      <c r="EA119" s="2"/>
      <c r="EB119" s="2"/>
      <c r="EC119" s="2"/>
      <c r="ED119" s="2"/>
      <c r="EE119" s="2"/>
      <c r="EF119" s="2"/>
      <c r="EG119" s="2"/>
      <c r="EH119" s="2"/>
      <c r="EI119" s="2"/>
      <c r="EJ119" s="2"/>
      <c r="EK119" s="2"/>
      <c r="EL119" s="2"/>
      <c r="EM119" s="2"/>
      <c r="EN119" s="2"/>
      <c r="EO119" s="2"/>
      <c r="EP119" s="2"/>
      <c r="EQ119" s="2"/>
      <c r="ER119" s="2"/>
      <c r="ES119" s="2"/>
      <c r="ET119" s="2"/>
      <c r="EU119" s="2"/>
      <c r="EV119" s="2"/>
      <c r="EW119" s="2"/>
      <c r="EX119" s="2"/>
      <c r="EY119" s="2"/>
      <c r="EZ119" s="2"/>
      <c r="FA119" s="2"/>
      <c r="FB119" s="2"/>
      <c r="FC119" s="2"/>
      <c r="FD119" s="2"/>
      <c r="FE119" s="2"/>
      <c r="FF119" s="2"/>
      <c r="FG119" s="2"/>
      <c r="FH119" s="2"/>
      <c r="FI119" s="2"/>
      <c r="FJ119" s="2"/>
      <c r="FK119" s="2"/>
      <c r="FL119" s="2"/>
      <c r="FM119" s="2"/>
      <c r="FN119" s="2"/>
      <c r="FO119" s="2"/>
      <c r="FP119" s="2"/>
      <c r="FQ119" s="2"/>
      <c r="FR119" s="2"/>
      <c r="FS119" s="2"/>
      <c r="FT119" s="2"/>
      <c r="FU119" s="2"/>
      <c r="FV119" s="2"/>
      <c r="FW119" s="2"/>
      <c r="FX119" s="2"/>
      <c r="FY119" s="2"/>
      <c r="FZ119" s="2"/>
      <c r="GA119" s="2"/>
      <c r="GB119" s="2"/>
      <c r="GC119" s="2"/>
      <c r="GD119" s="2"/>
      <c r="GE119" s="2"/>
      <c r="GF119" s="2"/>
      <c r="GG119" s="2"/>
      <c r="GH119" s="2"/>
      <c r="GI119" s="2"/>
      <c r="GJ119" s="2"/>
      <c r="GK119" s="2"/>
      <c r="GL119" s="2"/>
      <c r="GM119" s="2"/>
      <c r="GN119" s="2"/>
      <c r="GO119" s="2"/>
      <c r="GP119" s="2"/>
      <c r="GQ119" s="2"/>
      <c r="GR119" s="2"/>
      <c r="GS119" s="2"/>
      <c r="GT119" s="2"/>
      <c r="GU119" s="2"/>
      <c r="GV119" s="2"/>
      <c r="GW119" s="2"/>
      <c r="GX119" s="2"/>
      <c r="GY119" s="2"/>
      <c r="GZ119" s="2"/>
      <c r="HA119" s="2"/>
      <c r="HB119" s="2"/>
      <c r="HC119" s="2"/>
      <c r="HD119" s="2"/>
      <c r="HE119" s="2"/>
      <c r="HF119" s="2"/>
      <c r="HG119" s="2"/>
      <c r="HH119" s="2"/>
      <c r="HI119" s="2"/>
      <c r="HJ119" s="2"/>
      <c r="HK119" s="2"/>
      <c r="HL119" s="2"/>
      <c r="HM119" s="2"/>
      <c r="HN119" s="2"/>
      <c r="HO119" s="2"/>
      <c r="HP119" s="2"/>
      <c r="HQ119" s="2"/>
      <c r="HR119" s="2"/>
      <c r="HS119" s="2"/>
      <c r="HT119" s="2"/>
      <c r="HU119" s="2"/>
      <c r="HV119" s="2"/>
      <c r="HW119" s="2"/>
      <c r="HX119" s="2"/>
      <c r="HY119" s="2"/>
      <c r="HZ119" s="2"/>
      <c r="IA119" s="2"/>
      <c r="IB119" s="2"/>
      <c r="IC119" s="2"/>
      <c r="ID119" s="2"/>
      <c r="IE119" s="2"/>
      <c r="IF119" s="2"/>
      <c r="IG119" s="2"/>
      <c r="IH119" s="2"/>
      <c r="II119" s="2"/>
      <c r="IJ119" s="2"/>
      <c r="IK119" s="2"/>
      <c r="IL119" s="2"/>
      <c r="IM119" s="2"/>
      <c r="IN119" s="2"/>
      <c r="IO119" s="2"/>
      <c r="IP119" s="2"/>
      <c r="IQ119" s="2"/>
      <c r="IR119" s="2"/>
      <c r="IS119" s="2"/>
      <c r="IT119" s="2"/>
      <c r="IU119" s="2"/>
      <c r="IV119" s="2"/>
      <c r="IW119" s="2"/>
      <c r="IX119" s="2"/>
      <c r="IY119" s="2"/>
      <c r="IZ119" s="2"/>
      <c r="JA119" s="2"/>
      <c r="JB119" s="2"/>
      <c r="JC119" s="2"/>
      <c r="JD119" s="2"/>
      <c r="JE119" s="2"/>
      <c r="JF119" s="2"/>
      <c r="JG119" s="2"/>
      <c r="JH119" s="2"/>
      <c r="JI119" s="2"/>
      <c r="JJ119" s="2"/>
      <c r="JK119" s="2"/>
    </row>
    <row r="120" spans="1:271" x14ac:dyDescent="0.25">
      <c r="A120" t="s">
        <v>40</v>
      </c>
      <c r="B120" s="7" t="s">
        <v>5</v>
      </c>
      <c r="C120" s="12" t="s">
        <v>30</v>
      </c>
      <c r="D120" s="65">
        <v>53.990090000000002</v>
      </c>
      <c r="E120" s="65">
        <v>-1.019979</v>
      </c>
      <c r="F120" s="14">
        <v>40700</v>
      </c>
      <c r="G120" s="15">
        <v>3</v>
      </c>
      <c r="H120" s="12">
        <v>5</v>
      </c>
      <c r="I120" s="10">
        <v>10</v>
      </c>
      <c r="J120" s="10">
        <v>1</v>
      </c>
      <c r="K120" s="10"/>
      <c r="L120" s="10"/>
      <c r="M120" s="10">
        <v>1</v>
      </c>
      <c r="N120" s="10">
        <v>1</v>
      </c>
      <c r="O120" s="10"/>
      <c r="P120" s="10"/>
      <c r="Q120" s="10"/>
      <c r="R120" s="6"/>
      <c r="S120" s="6"/>
      <c r="T120" s="10">
        <v>1</v>
      </c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  <c r="CW120" s="2"/>
      <c r="CX120" s="2"/>
      <c r="CY120" s="2"/>
      <c r="CZ120" s="2"/>
      <c r="DA120" s="2"/>
      <c r="DB120" s="2"/>
      <c r="DC120" s="2"/>
      <c r="DD120" s="2"/>
      <c r="DE120" s="2"/>
      <c r="DF120" s="2"/>
      <c r="DG120" s="2"/>
      <c r="DH120" s="2"/>
      <c r="DI120" s="2"/>
      <c r="DJ120" s="2"/>
      <c r="DK120" s="2"/>
      <c r="DL120" s="2"/>
      <c r="DM120" s="2"/>
      <c r="DN120" s="2"/>
      <c r="DO120" s="2"/>
      <c r="DP120" s="2"/>
      <c r="DQ120" s="2"/>
      <c r="DR120" s="2"/>
      <c r="DS120" s="2"/>
      <c r="DT120" s="2"/>
      <c r="DU120" s="2"/>
      <c r="DV120" s="2"/>
      <c r="DW120" s="2"/>
      <c r="DX120" s="2"/>
      <c r="DY120" s="2"/>
      <c r="DZ120" s="2"/>
      <c r="EA120" s="2"/>
      <c r="EB120" s="2"/>
      <c r="EC120" s="2"/>
      <c r="ED120" s="2"/>
      <c r="EE120" s="2"/>
      <c r="EF120" s="2"/>
      <c r="EG120" s="2"/>
      <c r="EH120" s="2"/>
      <c r="EI120" s="2"/>
      <c r="EJ120" s="2"/>
      <c r="EK120" s="2"/>
      <c r="EL120" s="2"/>
      <c r="EM120" s="2"/>
      <c r="EN120" s="2"/>
      <c r="EO120" s="2"/>
      <c r="EP120" s="2"/>
      <c r="EQ120" s="2"/>
      <c r="ER120" s="2"/>
      <c r="ES120" s="2"/>
      <c r="ET120" s="2"/>
      <c r="EU120" s="2"/>
      <c r="EV120" s="2"/>
      <c r="EW120" s="2"/>
      <c r="EX120" s="2"/>
      <c r="EY120" s="2"/>
      <c r="EZ120" s="2"/>
      <c r="FA120" s="2"/>
      <c r="FB120" s="2"/>
      <c r="FC120" s="2"/>
      <c r="FD120" s="2"/>
      <c r="FE120" s="2"/>
      <c r="FF120" s="2"/>
      <c r="FG120" s="2"/>
      <c r="FH120" s="2"/>
      <c r="FI120" s="2"/>
      <c r="FJ120" s="2"/>
      <c r="FK120" s="2"/>
      <c r="FL120" s="2"/>
      <c r="FM120" s="2"/>
      <c r="FN120" s="2"/>
      <c r="FO120" s="2"/>
      <c r="FP120" s="2"/>
      <c r="FQ120" s="2"/>
      <c r="FR120" s="2"/>
      <c r="FS120" s="2"/>
      <c r="FT120" s="2"/>
      <c r="FU120" s="2"/>
      <c r="FV120" s="2"/>
      <c r="FW120" s="2"/>
      <c r="FX120" s="2"/>
      <c r="FY120" s="2"/>
      <c r="FZ120" s="2"/>
      <c r="GA120" s="2"/>
      <c r="GB120" s="2"/>
      <c r="GC120" s="2"/>
      <c r="GD120" s="2"/>
      <c r="GE120" s="2"/>
      <c r="GF120" s="2"/>
      <c r="GG120" s="2"/>
      <c r="GH120" s="2"/>
      <c r="GI120" s="2"/>
      <c r="GJ120" s="2"/>
      <c r="GK120" s="2"/>
      <c r="GL120" s="2"/>
      <c r="GM120" s="2"/>
      <c r="GN120" s="2"/>
      <c r="GO120" s="2"/>
      <c r="GP120" s="2"/>
      <c r="GQ120" s="2"/>
      <c r="GR120" s="2"/>
      <c r="GS120" s="2"/>
      <c r="GT120" s="2"/>
      <c r="GU120" s="2"/>
      <c r="GV120" s="2"/>
      <c r="GW120" s="2"/>
      <c r="GX120" s="2"/>
      <c r="GY120" s="2"/>
      <c r="GZ120" s="2"/>
      <c r="HA120" s="2"/>
      <c r="HB120" s="2"/>
      <c r="HC120" s="2"/>
      <c r="HD120" s="2"/>
      <c r="HE120" s="2"/>
      <c r="HF120" s="2"/>
      <c r="HG120" s="2"/>
      <c r="HH120" s="2"/>
      <c r="HI120" s="2"/>
      <c r="HJ120" s="2"/>
      <c r="HK120" s="2"/>
      <c r="HL120" s="2"/>
      <c r="HM120" s="2"/>
      <c r="HN120" s="2"/>
      <c r="HO120" s="2"/>
      <c r="HP120" s="2"/>
      <c r="HQ120" s="2"/>
      <c r="HR120" s="2"/>
      <c r="HS120" s="2"/>
      <c r="HT120" s="2"/>
      <c r="HU120" s="2"/>
      <c r="HV120" s="2"/>
      <c r="HW120" s="2"/>
      <c r="HX120" s="2"/>
      <c r="HY120" s="2"/>
      <c r="HZ120" s="2"/>
      <c r="IA120" s="2"/>
      <c r="IB120" s="2"/>
      <c r="IC120" s="2"/>
      <c r="ID120" s="2"/>
      <c r="IE120" s="2"/>
      <c r="IF120" s="2"/>
      <c r="IG120" s="2"/>
      <c r="IH120" s="2"/>
      <c r="II120" s="2"/>
      <c r="IJ120" s="2"/>
      <c r="IK120" s="2"/>
      <c r="IL120" s="2"/>
      <c r="IM120" s="2"/>
      <c r="IN120" s="2"/>
      <c r="IO120" s="2"/>
      <c r="IP120" s="2"/>
      <c r="IQ120" s="2"/>
      <c r="IR120" s="2"/>
      <c r="IS120" s="2"/>
      <c r="IT120" s="2"/>
      <c r="IU120" s="2"/>
      <c r="IV120" s="2"/>
      <c r="IW120" s="2"/>
      <c r="IX120" s="2"/>
      <c r="IY120" s="2"/>
      <c r="IZ120" s="2"/>
      <c r="JA120" s="2"/>
      <c r="JB120" s="2"/>
      <c r="JC120" s="2"/>
      <c r="JD120" s="2"/>
      <c r="JE120" s="2"/>
      <c r="JF120" s="2"/>
      <c r="JG120" s="2"/>
      <c r="JH120" s="2"/>
      <c r="JI120" s="2"/>
      <c r="JJ120" s="2"/>
      <c r="JK120" s="2"/>
    </row>
    <row r="121" spans="1:271" x14ac:dyDescent="0.25">
      <c r="A121" t="s">
        <v>40</v>
      </c>
      <c r="B121" s="7" t="s">
        <v>5</v>
      </c>
      <c r="C121" s="12" t="s">
        <v>30</v>
      </c>
      <c r="D121" s="65">
        <v>53.990090000000002</v>
      </c>
      <c r="E121" s="65">
        <v>-1.019979</v>
      </c>
      <c r="F121" s="14">
        <v>40700</v>
      </c>
      <c r="G121" s="15">
        <v>3</v>
      </c>
      <c r="H121" s="12">
        <v>6</v>
      </c>
      <c r="I121" s="10">
        <v>14</v>
      </c>
      <c r="J121" s="10"/>
      <c r="K121" s="10"/>
      <c r="L121" s="10"/>
      <c r="M121" s="10"/>
      <c r="N121" s="10">
        <v>1</v>
      </c>
      <c r="O121" s="10"/>
      <c r="P121" s="10">
        <v>1</v>
      </c>
      <c r="Q121" s="6"/>
      <c r="R121" s="6"/>
      <c r="S121" s="6"/>
      <c r="T121" s="10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  <c r="CW121" s="2"/>
      <c r="CX121" s="2"/>
      <c r="CY121" s="2"/>
      <c r="CZ121" s="2"/>
      <c r="DA121" s="2"/>
      <c r="DB121" s="2"/>
      <c r="DC121" s="2"/>
      <c r="DD121" s="2"/>
      <c r="DE121" s="2"/>
      <c r="DF121" s="2"/>
      <c r="DG121" s="2"/>
      <c r="DH121" s="2"/>
      <c r="DI121" s="2"/>
      <c r="DJ121" s="2"/>
      <c r="DK121" s="2"/>
      <c r="DL121" s="2"/>
      <c r="DM121" s="2"/>
      <c r="DN121" s="2"/>
      <c r="DO121" s="2"/>
      <c r="DP121" s="2"/>
      <c r="DQ121" s="2"/>
      <c r="DR121" s="2"/>
      <c r="DS121" s="2"/>
      <c r="DT121" s="2"/>
      <c r="DU121" s="2"/>
      <c r="DV121" s="2"/>
      <c r="DW121" s="2"/>
      <c r="DX121" s="2"/>
      <c r="DY121" s="2"/>
      <c r="DZ121" s="2"/>
      <c r="EA121" s="2"/>
      <c r="EB121" s="2"/>
      <c r="EC121" s="2"/>
      <c r="ED121" s="2"/>
      <c r="EE121" s="2"/>
      <c r="EF121" s="2"/>
      <c r="EG121" s="2"/>
      <c r="EH121" s="2"/>
      <c r="EI121" s="2"/>
      <c r="EJ121" s="2"/>
      <c r="EK121" s="2"/>
      <c r="EL121" s="2"/>
      <c r="EM121" s="2"/>
      <c r="EN121" s="2"/>
      <c r="EO121" s="2"/>
      <c r="EP121" s="2"/>
      <c r="EQ121" s="2"/>
      <c r="ER121" s="2"/>
      <c r="ES121" s="2"/>
      <c r="ET121" s="2"/>
      <c r="EU121" s="2"/>
      <c r="EV121" s="2"/>
      <c r="EW121" s="2"/>
      <c r="EX121" s="2"/>
      <c r="EY121" s="2"/>
      <c r="EZ121" s="2"/>
      <c r="FA121" s="2"/>
      <c r="FB121" s="2"/>
      <c r="FC121" s="2"/>
      <c r="FD121" s="2"/>
      <c r="FE121" s="2"/>
      <c r="FF121" s="2"/>
      <c r="FG121" s="2"/>
      <c r="FH121" s="2"/>
      <c r="FI121" s="2"/>
      <c r="FJ121" s="2"/>
      <c r="FK121" s="2"/>
      <c r="FL121" s="2"/>
      <c r="FM121" s="2"/>
      <c r="FN121" s="2"/>
      <c r="FO121" s="2"/>
      <c r="FP121" s="2"/>
      <c r="FQ121" s="2"/>
      <c r="FR121" s="2"/>
      <c r="FS121" s="2"/>
      <c r="FT121" s="2"/>
      <c r="FU121" s="2"/>
      <c r="FV121" s="2"/>
      <c r="FW121" s="2"/>
      <c r="FX121" s="2"/>
      <c r="FY121" s="2"/>
      <c r="FZ121" s="2"/>
      <c r="GA121" s="2"/>
      <c r="GB121" s="2"/>
      <c r="GC121" s="2"/>
      <c r="GD121" s="2"/>
      <c r="GE121" s="2"/>
      <c r="GF121" s="2"/>
      <c r="GG121" s="2"/>
      <c r="GH121" s="2"/>
      <c r="GI121" s="2"/>
      <c r="GJ121" s="2"/>
      <c r="GK121" s="2"/>
      <c r="GL121" s="2"/>
      <c r="GM121" s="2"/>
      <c r="GN121" s="2"/>
      <c r="GO121" s="2"/>
      <c r="GP121" s="2"/>
      <c r="GQ121" s="2"/>
      <c r="GR121" s="2"/>
      <c r="GS121" s="2"/>
      <c r="GT121" s="2"/>
      <c r="GU121" s="2"/>
      <c r="GV121" s="2"/>
      <c r="GW121" s="2"/>
      <c r="GX121" s="2"/>
      <c r="GY121" s="2"/>
      <c r="GZ121" s="2"/>
      <c r="HA121" s="2"/>
      <c r="HB121" s="2"/>
      <c r="HC121" s="2"/>
      <c r="HD121" s="2"/>
      <c r="HE121" s="2"/>
      <c r="HF121" s="2"/>
      <c r="HG121" s="2"/>
      <c r="HH121" s="2"/>
      <c r="HI121" s="2"/>
      <c r="HJ121" s="2"/>
      <c r="HK121" s="2"/>
      <c r="HL121" s="2"/>
      <c r="HM121" s="2"/>
      <c r="HN121" s="2"/>
      <c r="HO121" s="2"/>
      <c r="HP121" s="2"/>
      <c r="HQ121" s="2"/>
      <c r="HR121" s="2"/>
      <c r="HS121" s="2"/>
      <c r="HT121" s="2"/>
      <c r="HU121" s="2"/>
      <c r="HV121" s="2"/>
      <c r="HW121" s="2"/>
      <c r="HX121" s="2"/>
      <c r="HY121" s="2"/>
      <c r="HZ121" s="2"/>
      <c r="IA121" s="2"/>
      <c r="IB121" s="2"/>
      <c r="IC121" s="2"/>
      <c r="ID121" s="2"/>
      <c r="IE121" s="2"/>
      <c r="IF121" s="2"/>
      <c r="IG121" s="2"/>
      <c r="IH121" s="2"/>
      <c r="II121" s="2"/>
      <c r="IJ121" s="2"/>
      <c r="IK121" s="2"/>
      <c r="IL121" s="2"/>
      <c r="IM121" s="2"/>
      <c r="IN121" s="2"/>
      <c r="IO121" s="2"/>
      <c r="IP121" s="2"/>
      <c r="IQ121" s="2"/>
      <c r="IR121" s="2"/>
      <c r="IS121" s="2"/>
      <c r="IT121" s="2"/>
      <c r="IU121" s="2"/>
      <c r="IV121" s="2"/>
      <c r="IW121" s="2"/>
      <c r="IX121" s="2"/>
      <c r="IY121" s="2"/>
      <c r="IZ121" s="2"/>
      <c r="JA121" s="2"/>
      <c r="JB121" s="2"/>
      <c r="JC121" s="2"/>
      <c r="JD121" s="2"/>
      <c r="JE121" s="2"/>
      <c r="JF121" s="2"/>
      <c r="JG121" s="2"/>
      <c r="JH121" s="2"/>
      <c r="JI121" s="2"/>
      <c r="JJ121" s="2"/>
      <c r="JK121" s="2"/>
    </row>
    <row r="122" spans="1:271" s="1" customFormat="1" x14ac:dyDescent="0.25">
      <c r="A122" s="1" t="s">
        <v>40</v>
      </c>
      <c r="B122" s="29" t="s">
        <v>5</v>
      </c>
      <c r="C122" s="27" t="s">
        <v>33</v>
      </c>
      <c r="D122" s="65">
        <v>53.749153</v>
      </c>
      <c r="E122" s="65">
        <v>-1.492442</v>
      </c>
      <c r="F122" s="31">
        <v>40701</v>
      </c>
      <c r="G122" s="32">
        <v>3</v>
      </c>
      <c r="H122" s="27">
        <v>1</v>
      </c>
      <c r="I122" s="28">
        <v>2</v>
      </c>
      <c r="J122" s="28">
        <v>1</v>
      </c>
      <c r="K122" s="28"/>
      <c r="L122" s="28"/>
      <c r="M122" s="28"/>
      <c r="N122" s="28"/>
      <c r="O122" s="28"/>
      <c r="P122" s="28"/>
      <c r="Q122" s="28"/>
      <c r="R122" s="5"/>
      <c r="S122" s="5"/>
      <c r="T122" s="28"/>
      <c r="U122" s="3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  <c r="CW122" s="2"/>
      <c r="CX122" s="2"/>
      <c r="CY122" s="2"/>
      <c r="CZ122" s="2"/>
      <c r="DA122" s="2"/>
      <c r="DB122" s="2"/>
      <c r="DC122" s="2"/>
      <c r="DD122" s="2"/>
      <c r="DE122" s="2"/>
      <c r="DF122" s="2"/>
      <c r="DG122" s="2"/>
      <c r="DH122" s="2"/>
      <c r="DI122" s="2"/>
      <c r="DJ122" s="2"/>
      <c r="DK122" s="2"/>
      <c r="DL122" s="2"/>
      <c r="DM122" s="2"/>
      <c r="DN122" s="2"/>
      <c r="DO122" s="2"/>
      <c r="DP122" s="2"/>
      <c r="DQ122" s="2"/>
      <c r="DR122" s="2"/>
      <c r="DS122" s="2"/>
      <c r="DT122" s="2"/>
      <c r="DU122" s="2"/>
      <c r="DV122" s="2"/>
      <c r="DW122" s="2"/>
      <c r="DX122" s="2"/>
      <c r="DY122" s="2"/>
      <c r="DZ122" s="2"/>
      <c r="EA122" s="2"/>
      <c r="EB122" s="2"/>
      <c r="EC122" s="2"/>
      <c r="ED122" s="2"/>
      <c r="EE122" s="2"/>
      <c r="EF122" s="2"/>
      <c r="EG122" s="2"/>
      <c r="EH122" s="2"/>
      <c r="EI122" s="2"/>
      <c r="EJ122" s="2"/>
      <c r="EK122" s="2"/>
      <c r="EL122" s="2"/>
      <c r="EM122" s="2"/>
      <c r="EN122" s="2"/>
      <c r="EO122" s="2"/>
      <c r="EP122" s="2"/>
      <c r="EQ122" s="2"/>
      <c r="ER122" s="2"/>
      <c r="ES122" s="2"/>
      <c r="ET122" s="2"/>
      <c r="EU122" s="2"/>
      <c r="EV122" s="2"/>
      <c r="EW122" s="2"/>
      <c r="EX122" s="2"/>
      <c r="EY122" s="2"/>
      <c r="EZ122" s="2"/>
      <c r="FA122" s="2"/>
      <c r="FB122" s="2"/>
      <c r="FC122" s="2"/>
      <c r="FD122" s="2"/>
      <c r="FE122" s="2"/>
      <c r="FF122" s="2"/>
      <c r="FG122" s="2"/>
      <c r="FH122" s="2"/>
      <c r="FI122" s="2"/>
      <c r="FJ122" s="2"/>
      <c r="FK122" s="2"/>
      <c r="FL122" s="2"/>
      <c r="FM122" s="2"/>
      <c r="FN122" s="2"/>
      <c r="FO122" s="2"/>
      <c r="FP122" s="2"/>
      <c r="FQ122" s="2"/>
      <c r="FR122" s="2"/>
      <c r="FS122" s="2"/>
      <c r="FT122" s="2"/>
      <c r="FU122" s="2"/>
      <c r="FV122" s="2"/>
      <c r="FW122" s="2"/>
      <c r="FX122" s="2"/>
      <c r="FY122" s="2"/>
      <c r="FZ122" s="2"/>
      <c r="GA122" s="2"/>
      <c r="GB122" s="2"/>
      <c r="GC122" s="2"/>
      <c r="GD122" s="2"/>
      <c r="GE122" s="2"/>
      <c r="GF122" s="2"/>
      <c r="GG122" s="2"/>
      <c r="GH122" s="2"/>
      <c r="GI122" s="2"/>
      <c r="GJ122" s="2"/>
      <c r="GK122" s="2"/>
      <c r="GL122" s="2"/>
      <c r="GM122" s="2"/>
      <c r="GN122" s="2"/>
      <c r="GO122" s="2"/>
      <c r="GP122" s="2"/>
      <c r="GQ122" s="2"/>
      <c r="GR122" s="2"/>
      <c r="GS122" s="2"/>
      <c r="GT122" s="2"/>
      <c r="GU122" s="2"/>
      <c r="GV122" s="2"/>
      <c r="GW122" s="2"/>
      <c r="GX122" s="2"/>
      <c r="GY122" s="2"/>
      <c r="GZ122" s="2"/>
      <c r="HA122" s="2"/>
      <c r="HB122" s="2"/>
      <c r="HC122" s="2"/>
      <c r="HD122" s="2"/>
      <c r="HE122" s="2"/>
      <c r="HF122" s="2"/>
      <c r="HG122" s="2"/>
      <c r="HH122" s="2"/>
      <c r="HI122" s="2"/>
      <c r="HJ122" s="2"/>
      <c r="HK122" s="2"/>
      <c r="HL122" s="2"/>
      <c r="HM122" s="2"/>
      <c r="HN122" s="2"/>
      <c r="HO122" s="2"/>
      <c r="HP122" s="2"/>
      <c r="HQ122" s="2"/>
      <c r="HR122" s="2"/>
      <c r="HS122" s="2"/>
      <c r="HT122" s="2"/>
      <c r="HU122" s="2"/>
      <c r="HV122" s="2"/>
      <c r="HW122" s="2"/>
      <c r="HX122" s="2"/>
      <c r="HY122" s="2"/>
      <c r="HZ122" s="2"/>
      <c r="IA122" s="2"/>
      <c r="IB122" s="2"/>
      <c r="IC122" s="2"/>
      <c r="ID122" s="2"/>
      <c r="IE122" s="2"/>
      <c r="IF122" s="2"/>
      <c r="IG122" s="2"/>
      <c r="IH122" s="2"/>
      <c r="II122" s="2"/>
      <c r="IJ122" s="2"/>
      <c r="IK122" s="2"/>
      <c r="IL122" s="2"/>
      <c r="IM122" s="2"/>
      <c r="IN122" s="2"/>
      <c r="IO122" s="2"/>
      <c r="IP122" s="2"/>
      <c r="IQ122" s="2"/>
      <c r="IR122" s="2"/>
      <c r="IS122" s="2"/>
      <c r="IT122" s="2"/>
      <c r="IU122" s="2"/>
      <c r="IV122" s="2"/>
      <c r="IW122" s="2"/>
      <c r="IX122" s="2"/>
      <c r="IY122" s="2"/>
      <c r="IZ122" s="2"/>
      <c r="JA122" s="2"/>
      <c r="JB122" s="2"/>
      <c r="JC122" s="2"/>
      <c r="JD122" s="2"/>
      <c r="JE122" s="2"/>
      <c r="JF122" s="2"/>
      <c r="JG122" s="2"/>
      <c r="JH122" s="2"/>
      <c r="JI122" s="2"/>
      <c r="JJ122" s="2"/>
      <c r="JK122" s="2"/>
    </row>
    <row r="123" spans="1:271" x14ac:dyDescent="0.25">
      <c r="A123" t="s">
        <v>40</v>
      </c>
      <c r="B123" s="7" t="s">
        <v>5</v>
      </c>
      <c r="C123" s="12" t="s">
        <v>33</v>
      </c>
      <c r="D123" s="65">
        <v>53.749153</v>
      </c>
      <c r="E123" s="65">
        <v>-1.492442</v>
      </c>
      <c r="F123" s="14">
        <v>40701</v>
      </c>
      <c r="G123" s="15">
        <v>3</v>
      </c>
      <c r="H123" s="12">
        <v>2</v>
      </c>
      <c r="I123" s="10">
        <v>1</v>
      </c>
      <c r="J123" s="10"/>
      <c r="K123" s="10"/>
      <c r="L123" s="10"/>
      <c r="M123" s="10"/>
      <c r="N123" s="10"/>
      <c r="O123" s="10"/>
      <c r="P123" s="10"/>
      <c r="Q123" s="6"/>
      <c r="R123" s="6"/>
      <c r="S123" s="6"/>
      <c r="T123" s="10"/>
      <c r="U123" s="3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  <c r="CW123" s="2"/>
      <c r="CX123" s="2"/>
      <c r="CY123" s="2"/>
      <c r="CZ123" s="2"/>
      <c r="DA123" s="2"/>
      <c r="DB123" s="2"/>
      <c r="DC123" s="2"/>
      <c r="DD123" s="2"/>
      <c r="DE123" s="2"/>
      <c r="DF123" s="2"/>
      <c r="DG123" s="2"/>
      <c r="DH123" s="2"/>
      <c r="DI123" s="2"/>
      <c r="DJ123" s="2"/>
      <c r="DK123" s="2"/>
      <c r="DL123" s="2"/>
      <c r="DM123" s="2"/>
      <c r="DN123" s="2"/>
      <c r="DO123" s="2"/>
      <c r="DP123" s="2"/>
      <c r="DQ123" s="2"/>
      <c r="DR123" s="2"/>
      <c r="DS123" s="2"/>
      <c r="DT123" s="2"/>
      <c r="DU123" s="2"/>
      <c r="DV123" s="2"/>
      <c r="DW123" s="2"/>
      <c r="DX123" s="2"/>
      <c r="DY123" s="2"/>
      <c r="DZ123" s="2"/>
      <c r="EA123" s="2"/>
      <c r="EB123" s="2"/>
      <c r="EC123" s="2"/>
      <c r="ED123" s="2"/>
      <c r="EE123" s="2"/>
      <c r="EF123" s="2"/>
      <c r="EG123" s="2"/>
      <c r="EH123" s="2"/>
      <c r="EI123" s="2"/>
      <c r="EJ123" s="2"/>
      <c r="EK123" s="2"/>
      <c r="EL123" s="2"/>
      <c r="EM123" s="2"/>
      <c r="EN123" s="2"/>
      <c r="EO123" s="2"/>
      <c r="EP123" s="2"/>
      <c r="EQ123" s="2"/>
      <c r="ER123" s="2"/>
      <c r="ES123" s="2"/>
      <c r="ET123" s="2"/>
      <c r="EU123" s="2"/>
      <c r="EV123" s="2"/>
      <c r="EW123" s="2"/>
      <c r="EX123" s="2"/>
      <c r="EY123" s="2"/>
      <c r="EZ123" s="2"/>
      <c r="FA123" s="2"/>
      <c r="FB123" s="2"/>
      <c r="FC123" s="2"/>
      <c r="FD123" s="2"/>
      <c r="FE123" s="2"/>
      <c r="FF123" s="2"/>
      <c r="FG123" s="2"/>
      <c r="FH123" s="2"/>
      <c r="FI123" s="2"/>
      <c r="FJ123" s="2"/>
      <c r="FK123" s="2"/>
      <c r="FL123" s="2"/>
      <c r="FM123" s="2"/>
      <c r="FN123" s="2"/>
      <c r="FO123" s="2"/>
      <c r="FP123" s="2"/>
      <c r="FQ123" s="2"/>
      <c r="FR123" s="2"/>
      <c r="FS123" s="2"/>
      <c r="FT123" s="2"/>
      <c r="FU123" s="2"/>
      <c r="FV123" s="2"/>
      <c r="FW123" s="2"/>
      <c r="FX123" s="2"/>
      <c r="FY123" s="2"/>
      <c r="FZ123" s="2"/>
      <c r="GA123" s="2"/>
      <c r="GB123" s="2"/>
      <c r="GC123" s="2"/>
      <c r="GD123" s="2"/>
      <c r="GE123" s="2"/>
      <c r="GF123" s="2"/>
      <c r="GG123" s="2"/>
      <c r="GH123" s="2"/>
      <c r="GI123" s="2"/>
      <c r="GJ123" s="2"/>
      <c r="GK123" s="2"/>
      <c r="GL123" s="2"/>
      <c r="GM123" s="2"/>
      <c r="GN123" s="2"/>
      <c r="GO123" s="2"/>
      <c r="GP123" s="2"/>
      <c r="GQ123" s="2"/>
      <c r="GR123" s="2"/>
      <c r="GS123" s="2"/>
      <c r="GT123" s="2"/>
      <c r="GU123" s="2"/>
      <c r="GV123" s="2"/>
      <c r="GW123" s="2"/>
      <c r="GX123" s="2"/>
      <c r="GY123" s="2"/>
      <c r="GZ123" s="2"/>
      <c r="HA123" s="2"/>
      <c r="HB123" s="2"/>
      <c r="HC123" s="2"/>
      <c r="HD123" s="2"/>
      <c r="HE123" s="2"/>
      <c r="HF123" s="2"/>
      <c r="HG123" s="2"/>
      <c r="HH123" s="2"/>
      <c r="HI123" s="2"/>
      <c r="HJ123" s="2"/>
      <c r="HK123" s="2"/>
      <c r="HL123" s="2"/>
      <c r="HM123" s="2"/>
      <c r="HN123" s="2"/>
      <c r="HO123" s="2"/>
      <c r="HP123" s="2"/>
      <c r="HQ123" s="2"/>
      <c r="HR123" s="2"/>
      <c r="HS123" s="2"/>
      <c r="HT123" s="2"/>
      <c r="HU123" s="2"/>
      <c r="HV123" s="2"/>
      <c r="HW123" s="2"/>
      <c r="HX123" s="2"/>
      <c r="HY123" s="2"/>
      <c r="HZ123" s="2"/>
      <c r="IA123" s="2"/>
      <c r="IB123" s="2"/>
      <c r="IC123" s="2"/>
      <c r="ID123" s="2"/>
      <c r="IE123" s="2"/>
      <c r="IF123" s="2"/>
      <c r="IG123" s="2"/>
      <c r="IH123" s="2"/>
      <c r="II123" s="2"/>
      <c r="IJ123" s="2"/>
      <c r="IK123" s="2"/>
      <c r="IL123" s="2"/>
      <c r="IM123" s="2"/>
      <c r="IN123" s="2"/>
      <c r="IO123" s="2"/>
      <c r="IP123" s="2"/>
      <c r="IQ123" s="2"/>
      <c r="IR123" s="2"/>
      <c r="IS123" s="2"/>
      <c r="IT123" s="2"/>
      <c r="IU123" s="2"/>
      <c r="IV123" s="2"/>
      <c r="IW123" s="2"/>
      <c r="IX123" s="2"/>
      <c r="IY123" s="2"/>
      <c r="IZ123" s="2"/>
      <c r="JA123" s="2"/>
      <c r="JB123" s="2"/>
      <c r="JC123" s="2"/>
      <c r="JD123" s="2"/>
      <c r="JE123" s="2"/>
      <c r="JF123" s="2"/>
      <c r="JG123" s="2"/>
      <c r="JH123" s="2"/>
      <c r="JI123" s="2"/>
      <c r="JJ123" s="2"/>
      <c r="JK123" s="2"/>
    </row>
    <row r="124" spans="1:271" x14ac:dyDescent="0.25">
      <c r="A124" t="s">
        <v>40</v>
      </c>
      <c r="B124" s="7" t="s">
        <v>5</v>
      </c>
      <c r="C124" s="12" t="s">
        <v>33</v>
      </c>
      <c r="D124" s="65">
        <v>53.749153</v>
      </c>
      <c r="E124" s="65">
        <v>-1.492442</v>
      </c>
      <c r="F124" s="14">
        <v>40701</v>
      </c>
      <c r="G124" s="15">
        <v>3</v>
      </c>
      <c r="H124" s="12">
        <v>3</v>
      </c>
      <c r="I124" s="10">
        <v>5</v>
      </c>
      <c r="J124" s="10">
        <v>2</v>
      </c>
      <c r="K124" s="10"/>
      <c r="L124" s="10"/>
      <c r="M124" s="10"/>
      <c r="N124" s="10">
        <v>2</v>
      </c>
      <c r="O124" s="10"/>
      <c r="P124" s="10"/>
      <c r="Q124" s="10"/>
      <c r="R124" s="6"/>
      <c r="S124" s="6"/>
      <c r="T124" s="10"/>
      <c r="U124" s="3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  <c r="GM124" s="2"/>
      <c r="GN124" s="2"/>
      <c r="GO124" s="2"/>
      <c r="GP124" s="2"/>
      <c r="GQ124" s="2"/>
      <c r="GR124" s="2"/>
      <c r="GS124" s="2"/>
      <c r="GT124" s="2"/>
      <c r="GU124" s="2"/>
      <c r="GV124" s="2"/>
      <c r="GW124" s="2"/>
      <c r="GX124" s="2"/>
      <c r="GY124" s="2"/>
      <c r="GZ124" s="2"/>
      <c r="HA124" s="2"/>
      <c r="HB124" s="2"/>
      <c r="HC124" s="2"/>
      <c r="HD124" s="2"/>
      <c r="HE124" s="2"/>
      <c r="HF124" s="2"/>
      <c r="HG124" s="2"/>
      <c r="HH124" s="2"/>
      <c r="HI124" s="2"/>
      <c r="HJ124" s="2"/>
      <c r="HK124" s="2"/>
      <c r="HL124" s="2"/>
      <c r="HM124" s="2"/>
      <c r="HN124" s="2"/>
      <c r="HO124" s="2"/>
      <c r="HP124" s="2"/>
      <c r="HQ124" s="2"/>
      <c r="HR124" s="2"/>
      <c r="HS124" s="2"/>
      <c r="HT124" s="2"/>
      <c r="HU124" s="2"/>
      <c r="HV124" s="2"/>
      <c r="HW124" s="2"/>
      <c r="HX124" s="2"/>
      <c r="HY124" s="2"/>
      <c r="HZ124" s="2"/>
      <c r="IA124" s="2"/>
      <c r="IB124" s="2"/>
      <c r="IC124" s="2"/>
      <c r="ID124" s="2"/>
      <c r="IE124" s="2"/>
      <c r="IF124" s="2"/>
      <c r="IG124" s="2"/>
      <c r="IH124" s="2"/>
      <c r="II124" s="2"/>
      <c r="IJ124" s="2"/>
      <c r="IK124" s="2"/>
      <c r="IL124" s="2"/>
      <c r="IM124" s="2"/>
      <c r="IN124" s="2"/>
      <c r="IO124" s="2"/>
      <c r="IP124" s="2"/>
      <c r="IQ124" s="2"/>
      <c r="IR124" s="2"/>
      <c r="IS124" s="2"/>
      <c r="IT124" s="2"/>
      <c r="IU124" s="2"/>
      <c r="IV124" s="2"/>
      <c r="IW124" s="2"/>
      <c r="IX124" s="2"/>
      <c r="IY124" s="2"/>
      <c r="IZ124" s="2"/>
      <c r="JA124" s="2"/>
      <c r="JB124" s="2"/>
      <c r="JC124" s="2"/>
      <c r="JD124" s="2"/>
      <c r="JE124" s="2"/>
      <c r="JF124" s="2"/>
      <c r="JG124" s="2"/>
      <c r="JH124" s="2"/>
      <c r="JI124" s="2"/>
      <c r="JJ124" s="2"/>
      <c r="JK124" s="2"/>
    </row>
    <row r="125" spans="1:271" x14ac:dyDescent="0.25">
      <c r="A125" t="s">
        <v>40</v>
      </c>
      <c r="B125" s="7" t="s">
        <v>5</v>
      </c>
      <c r="C125" s="12" t="s">
        <v>33</v>
      </c>
      <c r="D125" s="65">
        <v>53.749153</v>
      </c>
      <c r="E125" s="65">
        <v>-1.492442</v>
      </c>
      <c r="F125" s="14">
        <v>40701</v>
      </c>
      <c r="G125" s="15">
        <v>3</v>
      </c>
      <c r="H125" s="12">
        <v>4</v>
      </c>
      <c r="I125" s="10">
        <v>3</v>
      </c>
      <c r="J125" s="10"/>
      <c r="K125" s="10"/>
      <c r="L125" s="10"/>
      <c r="M125" s="10"/>
      <c r="N125" s="10"/>
      <c r="O125" s="10"/>
      <c r="P125" s="10">
        <v>1</v>
      </c>
      <c r="Q125" s="6"/>
      <c r="R125" s="6"/>
      <c r="S125" s="6"/>
      <c r="T125" s="10">
        <v>1</v>
      </c>
      <c r="U125" s="3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  <c r="GM125" s="2"/>
      <c r="GN125" s="2"/>
      <c r="GO125" s="2"/>
      <c r="GP125" s="2"/>
      <c r="GQ125" s="2"/>
      <c r="GR125" s="2"/>
      <c r="GS125" s="2"/>
      <c r="GT125" s="2"/>
      <c r="GU125" s="2"/>
      <c r="GV125" s="2"/>
      <c r="GW125" s="2"/>
      <c r="GX125" s="2"/>
      <c r="GY125" s="2"/>
      <c r="GZ125" s="2"/>
      <c r="HA125" s="2"/>
      <c r="HB125" s="2"/>
      <c r="HC125" s="2"/>
      <c r="HD125" s="2"/>
      <c r="HE125" s="2"/>
      <c r="HF125" s="2"/>
      <c r="HG125" s="2"/>
      <c r="HH125" s="2"/>
      <c r="HI125" s="2"/>
      <c r="HJ125" s="2"/>
      <c r="HK125" s="2"/>
      <c r="HL125" s="2"/>
      <c r="HM125" s="2"/>
      <c r="HN125" s="2"/>
      <c r="HO125" s="2"/>
      <c r="HP125" s="2"/>
      <c r="HQ125" s="2"/>
      <c r="HR125" s="2"/>
      <c r="HS125" s="2"/>
      <c r="HT125" s="2"/>
      <c r="HU125" s="2"/>
      <c r="HV125" s="2"/>
      <c r="HW125" s="2"/>
      <c r="HX125" s="2"/>
      <c r="HY125" s="2"/>
      <c r="HZ125" s="2"/>
      <c r="IA125" s="2"/>
      <c r="IB125" s="2"/>
      <c r="IC125" s="2"/>
      <c r="ID125" s="2"/>
      <c r="IE125" s="2"/>
      <c r="IF125" s="2"/>
      <c r="IG125" s="2"/>
      <c r="IH125" s="2"/>
      <c r="II125" s="2"/>
      <c r="IJ125" s="2"/>
      <c r="IK125" s="2"/>
      <c r="IL125" s="2"/>
      <c r="IM125" s="2"/>
      <c r="IN125" s="2"/>
      <c r="IO125" s="2"/>
      <c r="IP125" s="2"/>
      <c r="IQ125" s="2"/>
      <c r="IR125" s="2"/>
      <c r="IS125" s="2"/>
      <c r="IT125" s="2"/>
      <c r="IU125" s="2"/>
      <c r="IV125" s="2"/>
      <c r="IW125" s="2"/>
      <c r="IX125" s="2"/>
      <c r="IY125" s="2"/>
      <c r="IZ125" s="2"/>
      <c r="JA125" s="2"/>
      <c r="JB125" s="2"/>
      <c r="JC125" s="2"/>
      <c r="JD125" s="2"/>
      <c r="JE125" s="2"/>
      <c r="JF125" s="2"/>
      <c r="JG125" s="2"/>
      <c r="JH125" s="2"/>
      <c r="JI125" s="2"/>
      <c r="JJ125" s="2"/>
      <c r="JK125" s="2"/>
    </row>
    <row r="126" spans="1:271" x14ac:dyDescent="0.25">
      <c r="A126" t="s">
        <v>40</v>
      </c>
      <c r="B126" s="7" t="s">
        <v>5</v>
      </c>
      <c r="C126" s="12" t="s">
        <v>33</v>
      </c>
      <c r="D126" s="65">
        <v>53.749153</v>
      </c>
      <c r="E126" s="65">
        <v>-1.492442</v>
      </c>
      <c r="F126" s="14">
        <v>40701</v>
      </c>
      <c r="G126" s="15">
        <v>3</v>
      </c>
      <c r="H126" s="12">
        <v>5</v>
      </c>
      <c r="I126" s="10"/>
      <c r="J126" s="10"/>
      <c r="K126" s="10"/>
      <c r="L126" s="10"/>
      <c r="M126" s="10"/>
      <c r="N126" s="10"/>
      <c r="O126" s="10"/>
      <c r="P126" s="10"/>
      <c r="Q126" s="10"/>
      <c r="R126" s="6"/>
      <c r="S126" s="6"/>
      <c r="T126" s="10"/>
      <c r="U126" s="3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  <c r="GM126" s="2"/>
      <c r="GN126" s="2"/>
      <c r="GO126" s="2"/>
      <c r="GP126" s="2"/>
      <c r="GQ126" s="2"/>
      <c r="GR126" s="2"/>
      <c r="GS126" s="2"/>
      <c r="GT126" s="2"/>
      <c r="GU126" s="2"/>
      <c r="GV126" s="2"/>
      <c r="GW126" s="2"/>
      <c r="GX126" s="2"/>
      <c r="GY126" s="2"/>
      <c r="GZ126" s="2"/>
      <c r="HA126" s="2"/>
      <c r="HB126" s="2"/>
      <c r="HC126" s="2"/>
      <c r="HD126" s="2"/>
      <c r="HE126" s="2"/>
      <c r="HF126" s="2"/>
      <c r="HG126" s="2"/>
      <c r="HH126" s="2"/>
      <c r="HI126" s="2"/>
      <c r="HJ126" s="2"/>
      <c r="HK126" s="2"/>
      <c r="HL126" s="2"/>
      <c r="HM126" s="2"/>
      <c r="HN126" s="2"/>
      <c r="HO126" s="2"/>
      <c r="HP126" s="2"/>
      <c r="HQ126" s="2"/>
      <c r="HR126" s="2"/>
      <c r="HS126" s="2"/>
      <c r="HT126" s="2"/>
      <c r="HU126" s="2"/>
      <c r="HV126" s="2"/>
      <c r="HW126" s="2"/>
      <c r="HX126" s="2"/>
      <c r="HY126" s="2"/>
      <c r="HZ126" s="2"/>
      <c r="IA126" s="2"/>
      <c r="IB126" s="2"/>
      <c r="IC126" s="2"/>
      <c r="ID126" s="2"/>
      <c r="IE126" s="2"/>
      <c r="IF126" s="2"/>
      <c r="IG126" s="2"/>
      <c r="IH126" s="2"/>
      <c r="II126" s="2"/>
      <c r="IJ126" s="2"/>
      <c r="IK126" s="2"/>
      <c r="IL126" s="2"/>
      <c r="IM126" s="2"/>
      <c r="IN126" s="2"/>
      <c r="IO126" s="2"/>
      <c r="IP126" s="2"/>
      <c r="IQ126" s="2"/>
      <c r="IR126" s="2"/>
      <c r="IS126" s="2"/>
      <c r="IT126" s="2"/>
      <c r="IU126" s="2"/>
      <c r="IV126" s="2"/>
      <c r="IW126" s="2"/>
      <c r="IX126" s="2"/>
      <c r="IY126" s="2"/>
      <c r="IZ126" s="2"/>
      <c r="JA126" s="2"/>
      <c r="JB126" s="2"/>
      <c r="JC126" s="2"/>
      <c r="JD126" s="2"/>
      <c r="JE126" s="2"/>
      <c r="JF126" s="2"/>
      <c r="JG126" s="2"/>
      <c r="JH126" s="2"/>
      <c r="JI126" s="2"/>
      <c r="JJ126" s="2"/>
      <c r="JK126" s="2"/>
    </row>
    <row r="127" spans="1:271" x14ac:dyDescent="0.25">
      <c r="A127" t="s">
        <v>40</v>
      </c>
      <c r="B127" s="7" t="s">
        <v>5</v>
      </c>
      <c r="C127" s="12" t="s">
        <v>33</v>
      </c>
      <c r="D127" s="65">
        <v>53.749153</v>
      </c>
      <c r="E127" s="65">
        <v>-1.492442</v>
      </c>
      <c r="F127" s="14">
        <v>40701</v>
      </c>
      <c r="G127" s="15">
        <v>3</v>
      </c>
      <c r="H127" s="12">
        <v>6</v>
      </c>
      <c r="I127" s="10">
        <v>2</v>
      </c>
      <c r="J127" s="10">
        <v>1</v>
      </c>
      <c r="K127" s="10"/>
      <c r="L127" s="10"/>
      <c r="M127" s="10"/>
      <c r="N127" s="10"/>
      <c r="O127" s="10"/>
      <c r="P127" s="10"/>
      <c r="Q127" s="6"/>
      <c r="R127" s="6"/>
      <c r="S127" s="6"/>
      <c r="T127" s="10"/>
      <c r="U127" s="3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  <c r="CW127" s="2"/>
      <c r="CX127" s="2"/>
      <c r="CY127" s="2"/>
      <c r="CZ127" s="2"/>
      <c r="DA127" s="2"/>
      <c r="DB127" s="2"/>
      <c r="DC127" s="2"/>
      <c r="DD127" s="2"/>
      <c r="DE127" s="2"/>
      <c r="DF127" s="2"/>
      <c r="DG127" s="2"/>
      <c r="DH127" s="2"/>
      <c r="DI127" s="2"/>
      <c r="DJ127" s="2"/>
      <c r="DK127" s="2"/>
      <c r="DL127" s="2"/>
      <c r="DM127" s="2"/>
      <c r="DN127" s="2"/>
      <c r="DO127" s="2"/>
      <c r="DP127" s="2"/>
      <c r="DQ127" s="2"/>
      <c r="DR127" s="2"/>
      <c r="DS127" s="2"/>
      <c r="DT127" s="2"/>
      <c r="DU127" s="2"/>
      <c r="DV127" s="2"/>
      <c r="DW127" s="2"/>
      <c r="DX127" s="2"/>
      <c r="DY127" s="2"/>
      <c r="DZ127" s="2"/>
      <c r="EA127" s="2"/>
      <c r="EB127" s="2"/>
      <c r="EC127" s="2"/>
      <c r="ED127" s="2"/>
      <c r="EE127" s="2"/>
      <c r="EF127" s="2"/>
      <c r="EG127" s="2"/>
      <c r="EH127" s="2"/>
      <c r="EI127" s="2"/>
      <c r="EJ127" s="2"/>
      <c r="EK127" s="2"/>
      <c r="EL127" s="2"/>
      <c r="EM127" s="2"/>
      <c r="EN127" s="2"/>
      <c r="EO127" s="2"/>
      <c r="EP127" s="2"/>
      <c r="EQ127" s="2"/>
      <c r="ER127" s="2"/>
      <c r="ES127" s="2"/>
      <c r="ET127" s="2"/>
      <c r="EU127" s="2"/>
      <c r="EV127" s="2"/>
      <c r="EW127" s="2"/>
      <c r="EX127" s="2"/>
      <c r="EY127" s="2"/>
      <c r="EZ127" s="2"/>
      <c r="FA127" s="2"/>
      <c r="FB127" s="2"/>
      <c r="FC127" s="2"/>
      <c r="FD127" s="2"/>
      <c r="FE127" s="2"/>
      <c r="FF127" s="2"/>
      <c r="FG127" s="2"/>
      <c r="FH127" s="2"/>
      <c r="FI127" s="2"/>
      <c r="FJ127" s="2"/>
      <c r="FK127" s="2"/>
      <c r="FL127" s="2"/>
      <c r="FM127" s="2"/>
      <c r="FN127" s="2"/>
      <c r="FO127" s="2"/>
      <c r="FP127" s="2"/>
      <c r="FQ127" s="2"/>
      <c r="FR127" s="2"/>
      <c r="FS127" s="2"/>
      <c r="FT127" s="2"/>
      <c r="FU127" s="2"/>
      <c r="FV127" s="2"/>
      <c r="FW127" s="2"/>
      <c r="FX127" s="2"/>
      <c r="FY127" s="2"/>
      <c r="FZ127" s="2"/>
      <c r="GA127" s="2"/>
      <c r="GB127" s="2"/>
      <c r="GC127" s="2"/>
      <c r="GD127" s="2"/>
      <c r="GE127" s="2"/>
      <c r="GF127" s="2"/>
      <c r="GG127" s="2"/>
      <c r="GH127" s="2"/>
      <c r="GI127" s="2"/>
      <c r="GJ127" s="2"/>
      <c r="GK127" s="2"/>
      <c r="GL127" s="2"/>
      <c r="GM127" s="2"/>
      <c r="GN127" s="2"/>
      <c r="GO127" s="2"/>
      <c r="GP127" s="2"/>
      <c r="GQ127" s="2"/>
      <c r="GR127" s="2"/>
      <c r="GS127" s="2"/>
      <c r="GT127" s="2"/>
      <c r="GU127" s="2"/>
      <c r="GV127" s="2"/>
      <c r="GW127" s="2"/>
      <c r="GX127" s="2"/>
      <c r="GY127" s="2"/>
      <c r="GZ127" s="2"/>
      <c r="HA127" s="2"/>
      <c r="HB127" s="2"/>
      <c r="HC127" s="2"/>
      <c r="HD127" s="2"/>
      <c r="HE127" s="2"/>
      <c r="HF127" s="2"/>
      <c r="HG127" s="2"/>
      <c r="HH127" s="2"/>
      <c r="HI127" s="2"/>
      <c r="HJ127" s="2"/>
      <c r="HK127" s="2"/>
      <c r="HL127" s="2"/>
      <c r="HM127" s="2"/>
      <c r="HN127" s="2"/>
      <c r="HO127" s="2"/>
      <c r="HP127" s="2"/>
      <c r="HQ127" s="2"/>
      <c r="HR127" s="2"/>
      <c r="HS127" s="2"/>
      <c r="HT127" s="2"/>
      <c r="HU127" s="2"/>
      <c r="HV127" s="2"/>
      <c r="HW127" s="2"/>
      <c r="HX127" s="2"/>
      <c r="HY127" s="2"/>
      <c r="HZ127" s="2"/>
      <c r="IA127" s="2"/>
      <c r="IB127" s="2"/>
      <c r="IC127" s="2"/>
      <c r="ID127" s="2"/>
      <c r="IE127" s="2"/>
      <c r="IF127" s="2"/>
      <c r="IG127" s="2"/>
      <c r="IH127" s="2"/>
      <c r="II127" s="2"/>
      <c r="IJ127" s="2"/>
      <c r="IK127" s="2"/>
      <c r="IL127" s="2"/>
      <c r="IM127" s="2"/>
      <c r="IN127" s="2"/>
      <c r="IO127" s="2"/>
      <c r="IP127" s="2"/>
      <c r="IQ127" s="2"/>
      <c r="IR127" s="2"/>
      <c r="IS127" s="2"/>
      <c r="IT127" s="2"/>
      <c r="IU127" s="2"/>
      <c r="IV127" s="2"/>
      <c r="IW127" s="2"/>
      <c r="IX127" s="2"/>
      <c r="IY127" s="2"/>
      <c r="IZ127" s="2"/>
      <c r="JA127" s="2"/>
      <c r="JB127" s="2"/>
      <c r="JC127" s="2"/>
      <c r="JD127" s="2"/>
      <c r="JE127" s="2"/>
      <c r="JF127" s="2"/>
      <c r="JG127" s="2"/>
      <c r="JH127" s="2"/>
      <c r="JI127" s="2"/>
      <c r="JJ127" s="2"/>
      <c r="JK127" s="2"/>
    </row>
    <row r="128" spans="1:271" s="1" customFormat="1" x14ac:dyDescent="0.25">
      <c r="A128" s="1" t="s">
        <v>40</v>
      </c>
      <c r="B128" s="29" t="s">
        <v>5</v>
      </c>
      <c r="C128" s="27" t="s">
        <v>34</v>
      </c>
      <c r="D128" s="65">
        <v>53.913330000000002</v>
      </c>
      <c r="E128" s="65">
        <v>-1.5284219999999999</v>
      </c>
      <c r="F128" s="31">
        <v>40702</v>
      </c>
      <c r="G128" s="32">
        <v>3</v>
      </c>
      <c r="H128" s="27">
        <v>1</v>
      </c>
      <c r="I128" s="28"/>
      <c r="J128" s="28"/>
      <c r="K128" s="28"/>
      <c r="L128" s="28"/>
      <c r="M128" s="28"/>
      <c r="N128" s="28">
        <v>2</v>
      </c>
      <c r="O128" s="28"/>
      <c r="P128" s="28">
        <v>1</v>
      </c>
      <c r="Q128" s="28"/>
      <c r="R128" s="5"/>
      <c r="S128" s="5"/>
      <c r="T128" s="28"/>
      <c r="U128" s="3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 s="2"/>
      <c r="HK128" s="2"/>
      <c r="HL128" s="2"/>
      <c r="HM128" s="2"/>
      <c r="HN128" s="2"/>
      <c r="HO128" s="2"/>
      <c r="HP128" s="2"/>
      <c r="HQ128" s="2"/>
      <c r="HR128" s="2"/>
      <c r="HS128" s="2"/>
      <c r="HT128" s="2"/>
      <c r="HU128" s="2"/>
      <c r="HV128" s="2"/>
      <c r="HW128" s="2"/>
      <c r="HX128" s="2"/>
      <c r="HY128" s="2"/>
      <c r="HZ128" s="2"/>
      <c r="IA128" s="2"/>
      <c r="IB128" s="2"/>
      <c r="IC128" s="2"/>
      <c r="ID128" s="2"/>
      <c r="IE128" s="2"/>
      <c r="IF128" s="2"/>
      <c r="IG128" s="2"/>
      <c r="IH128" s="2"/>
      <c r="II128" s="2"/>
      <c r="IJ128" s="2"/>
      <c r="IK128" s="2"/>
      <c r="IL128" s="2"/>
      <c r="IM128" s="2"/>
      <c r="IN128" s="2"/>
      <c r="IO128" s="2"/>
      <c r="IP128" s="2"/>
      <c r="IQ128" s="2"/>
      <c r="IR128" s="2"/>
      <c r="IS128" s="2"/>
      <c r="IT128" s="2"/>
      <c r="IU128" s="2"/>
      <c r="IV128" s="2"/>
      <c r="IW128" s="2"/>
      <c r="IX128" s="2"/>
      <c r="IY128" s="2"/>
      <c r="IZ128" s="2"/>
      <c r="JA128" s="2"/>
      <c r="JB128" s="2"/>
      <c r="JC128" s="2"/>
      <c r="JD128" s="2"/>
      <c r="JE128" s="2"/>
      <c r="JF128" s="2"/>
      <c r="JG128" s="2"/>
      <c r="JH128" s="2"/>
      <c r="JI128" s="2"/>
      <c r="JJ128" s="2"/>
      <c r="JK128" s="2"/>
    </row>
    <row r="129" spans="1:271" x14ac:dyDescent="0.25">
      <c r="A129" t="s">
        <v>40</v>
      </c>
      <c r="B129" s="7" t="s">
        <v>5</v>
      </c>
      <c r="C129" s="12" t="s">
        <v>34</v>
      </c>
      <c r="D129" s="65">
        <v>53.913330000000002</v>
      </c>
      <c r="E129" s="65">
        <v>-1.5284219999999999</v>
      </c>
      <c r="F129" s="14">
        <v>40702</v>
      </c>
      <c r="G129" s="15">
        <v>3</v>
      </c>
      <c r="H129" s="12">
        <v>2</v>
      </c>
      <c r="I129" s="10">
        <v>1</v>
      </c>
      <c r="J129" s="10"/>
      <c r="K129" s="10"/>
      <c r="L129" s="10"/>
      <c r="M129" s="10"/>
      <c r="N129" s="10"/>
      <c r="O129" s="10"/>
      <c r="P129" s="10"/>
      <c r="Q129" s="6"/>
      <c r="R129" s="6"/>
      <c r="S129" s="6"/>
      <c r="T129" s="10"/>
      <c r="U129" s="3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 s="2"/>
      <c r="HK129" s="2"/>
      <c r="HL129" s="2"/>
      <c r="HM129" s="2"/>
      <c r="HN129" s="2"/>
      <c r="HO129" s="2"/>
      <c r="HP129" s="2"/>
      <c r="HQ129" s="2"/>
      <c r="HR129" s="2"/>
      <c r="HS129" s="2"/>
      <c r="HT129" s="2"/>
      <c r="HU129" s="2"/>
      <c r="HV129" s="2"/>
      <c r="HW129" s="2"/>
      <c r="HX129" s="2"/>
      <c r="HY129" s="2"/>
      <c r="HZ129" s="2"/>
      <c r="IA129" s="2"/>
      <c r="IB129" s="2"/>
      <c r="IC129" s="2"/>
      <c r="ID129" s="2"/>
      <c r="IE129" s="2"/>
      <c r="IF129" s="2"/>
      <c r="IG129" s="2"/>
      <c r="IH129" s="2"/>
      <c r="II129" s="2"/>
      <c r="IJ129" s="2"/>
      <c r="IK129" s="2"/>
      <c r="IL129" s="2"/>
      <c r="IM129" s="2"/>
      <c r="IN129" s="2"/>
      <c r="IO129" s="2"/>
      <c r="IP129" s="2"/>
      <c r="IQ129" s="2"/>
      <c r="IR129" s="2"/>
      <c r="IS129" s="2"/>
      <c r="IT129" s="2"/>
      <c r="IU129" s="2"/>
      <c r="IV129" s="2"/>
      <c r="IW129" s="2"/>
      <c r="IX129" s="2"/>
      <c r="IY129" s="2"/>
      <c r="IZ129" s="2"/>
      <c r="JA129" s="2"/>
      <c r="JB129" s="2"/>
      <c r="JC129" s="2"/>
      <c r="JD129" s="2"/>
      <c r="JE129" s="2"/>
      <c r="JF129" s="2"/>
      <c r="JG129" s="2"/>
      <c r="JH129" s="2"/>
      <c r="JI129" s="2"/>
      <c r="JJ129" s="2"/>
      <c r="JK129" s="2"/>
    </row>
    <row r="130" spans="1:271" x14ac:dyDescent="0.25">
      <c r="A130" t="s">
        <v>40</v>
      </c>
      <c r="B130" s="7" t="s">
        <v>5</v>
      </c>
      <c r="C130" s="12" t="s">
        <v>34</v>
      </c>
      <c r="D130" s="65">
        <v>53.913330000000002</v>
      </c>
      <c r="E130" s="65">
        <v>-1.5284219999999999</v>
      </c>
      <c r="F130" s="14">
        <v>40702</v>
      </c>
      <c r="G130" s="15">
        <v>3</v>
      </c>
      <c r="H130" s="12">
        <v>3</v>
      </c>
      <c r="I130" s="10">
        <v>1</v>
      </c>
      <c r="J130" s="10">
        <v>1</v>
      </c>
      <c r="K130" s="10"/>
      <c r="L130" s="10"/>
      <c r="M130" s="10"/>
      <c r="N130" s="10">
        <v>1</v>
      </c>
      <c r="O130" s="10"/>
      <c r="P130" s="10">
        <v>1</v>
      </c>
      <c r="Q130" s="10"/>
      <c r="R130" s="6"/>
      <c r="S130" s="6"/>
      <c r="T130" s="10"/>
      <c r="U130" s="3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  <c r="CW130" s="2"/>
      <c r="CX130" s="2"/>
      <c r="CY130" s="2"/>
      <c r="CZ130" s="2"/>
      <c r="DA130" s="2"/>
      <c r="DB130" s="2"/>
      <c r="DC130" s="2"/>
      <c r="DD130" s="2"/>
      <c r="DE130" s="2"/>
      <c r="DF130" s="2"/>
      <c r="DG130" s="2"/>
      <c r="DH130" s="2"/>
      <c r="DI130" s="2"/>
      <c r="DJ130" s="2"/>
      <c r="DK130" s="2"/>
      <c r="DL130" s="2"/>
      <c r="DM130" s="2"/>
      <c r="DN130" s="2"/>
      <c r="DO130" s="2"/>
      <c r="DP130" s="2"/>
      <c r="DQ130" s="2"/>
      <c r="DR130" s="2"/>
      <c r="DS130" s="2"/>
      <c r="DT130" s="2"/>
      <c r="DU130" s="2"/>
      <c r="DV130" s="2"/>
      <c r="DW130" s="2"/>
      <c r="DX130" s="2"/>
      <c r="DY130" s="2"/>
      <c r="DZ130" s="2"/>
      <c r="EA130" s="2"/>
      <c r="EB130" s="2"/>
      <c r="EC130" s="2"/>
      <c r="ED130" s="2"/>
      <c r="EE130" s="2"/>
      <c r="EF130" s="2"/>
      <c r="EG130" s="2"/>
      <c r="EH130" s="2"/>
      <c r="EI130" s="2"/>
      <c r="EJ130" s="2"/>
      <c r="EK130" s="2"/>
      <c r="EL130" s="2"/>
      <c r="EM130" s="2"/>
      <c r="EN130" s="2"/>
      <c r="EO130" s="2"/>
      <c r="EP130" s="2"/>
      <c r="EQ130" s="2"/>
      <c r="ER130" s="2"/>
      <c r="ES130" s="2"/>
      <c r="ET130" s="2"/>
      <c r="EU130" s="2"/>
      <c r="EV130" s="2"/>
      <c r="EW130" s="2"/>
      <c r="EX130" s="2"/>
      <c r="EY130" s="2"/>
      <c r="EZ130" s="2"/>
      <c r="FA130" s="2"/>
      <c r="FB130" s="2"/>
      <c r="FC130" s="2"/>
      <c r="FD130" s="2"/>
      <c r="FE130" s="2"/>
      <c r="FF130" s="2"/>
      <c r="FG130" s="2"/>
      <c r="FH130" s="2"/>
      <c r="FI130" s="2"/>
      <c r="FJ130" s="2"/>
      <c r="FK130" s="2"/>
      <c r="FL130" s="2"/>
      <c r="FM130" s="2"/>
      <c r="FN130" s="2"/>
      <c r="FO130" s="2"/>
      <c r="FP130" s="2"/>
      <c r="FQ130" s="2"/>
      <c r="FR130" s="2"/>
      <c r="FS130" s="2"/>
      <c r="FT130" s="2"/>
      <c r="FU130" s="2"/>
      <c r="FV130" s="2"/>
      <c r="FW130" s="2"/>
      <c r="FX130" s="2"/>
      <c r="FY130" s="2"/>
      <c r="FZ130" s="2"/>
      <c r="GA130" s="2"/>
      <c r="GB130" s="2"/>
      <c r="GC130" s="2"/>
      <c r="GD130" s="2"/>
      <c r="GE130" s="2"/>
      <c r="GF130" s="2"/>
      <c r="GG130" s="2"/>
      <c r="GH130" s="2"/>
      <c r="GI130" s="2"/>
      <c r="GJ130" s="2"/>
      <c r="GK130" s="2"/>
      <c r="GL130" s="2"/>
      <c r="GM130" s="2"/>
      <c r="GN130" s="2"/>
      <c r="GO130" s="2"/>
      <c r="GP130" s="2"/>
      <c r="GQ130" s="2"/>
      <c r="GR130" s="2"/>
      <c r="GS130" s="2"/>
      <c r="GT130" s="2"/>
      <c r="GU130" s="2"/>
      <c r="GV130" s="2"/>
      <c r="GW130" s="2"/>
      <c r="GX130" s="2"/>
      <c r="GY130" s="2"/>
      <c r="GZ130" s="2"/>
      <c r="HA130" s="2"/>
      <c r="HB130" s="2"/>
      <c r="HC130" s="2"/>
      <c r="HD130" s="2"/>
      <c r="HE130" s="2"/>
      <c r="HF130" s="2"/>
      <c r="HG130" s="2"/>
      <c r="HH130" s="2"/>
      <c r="HI130" s="2"/>
      <c r="HJ130" s="2"/>
      <c r="HK130" s="2"/>
      <c r="HL130" s="2"/>
      <c r="HM130" s="2"/>
      <c r="HN130" s="2"/>
      <c r="HO130" s="2"/>
      <c r="HP130" s="2"/>
      <c r="HQ130" s="2"/>
      <c r="HR130" s="2"/>
      <c r="HS130" s="2"/>
      <c r="HT130" s="2"/>
      <c r="HU130" s="2"/>
      <c r="HV130" s="2"/>
      <c r="HW130" s="2"/>
      <c r="HX130" s="2"/>
      <c r="HY130" s="2"/>
      <c r="HZ130" s="2"/>
      <c r="IA130" s="2"/>
      <c r="IB130" s="2"/>
      <c r="IC130" s="2"/>
      <c r="ID130" s="2"/>
      <c r="IE130" s="2"/>
      <c r="IF130" s="2"/>
      <c r="IG130" s="2"/>
      <c r="IH130" s="2"/>
      <c r="II130" s="2"/>
      <c r="IJ130" s="2"/>
      <c r="IK130" s="2"/>
      <c r="IL130" s="2"/>
      <c r="IM130" s="2"/>
      <c r="IN130" s="2"/>
      <c r="IO130" s="2"/>
      <c r="IP130" s="2"/>
      <c r="IQ130" s="2"/>
      <c r="IR130" s="2"/>
      <c r="IS130" s="2"/>
      <c r="IT130" s="2"/>
      <c r="IU130" s="2"/>
      <c r="IV130" s="2"/>
      <c r="IW130" s="2"/>
      <c r="IX130" s="2"/>
      <c r="IY130" s="2"/>
      <c r="IZ130" s="2"/>
      <c r="JA130" s="2"/>
      <c r="JB130" s="2"/>
      <c r="JC130" s="2"/>
      <c r="JD130" s="2"/>
      <c r="JE130" s="2"/>
      <c r="JF130" s="2"/>
      <c r="JG130" s="2"/>
      <c r="JH130" s="2"/>
      <c r="JI130" s="2"/>
      <c r="JJ130" s="2"/>
      <c r="JK130" s="2"/>
    </row>
    <row r="131" spans="1:271" x14ac:dyDescent="0.25">
      <c r="A131" t="s">
        <v>40</v>
      </c>
      <c r="B131" s="7" t="s">
        <v>5</v>
      </c>
      <c r="C131" s="12" t="s">
        <v>34</v>
      </c>
      <c r="D131" s="65">
        <v>53.913330000000002</v>
      </c>
      <c r="E131" s="65">
        <v>-1.5284219999999999</v>
      </c>
      <c r="F131" s="14">
        <v>40702</v>
      </c>
      <c r="G131" s="15">
        <v>3</v>
      </c>
      <c r="H131" s="12">
        <v>4</v>
      </c>
      <c r="I131" s="10"/>
      <c r="J131" s="10"/>
      <c r="K131" s="10"/>
      <c r="L131" s="10"/>
      <c r="M131" s="10"/>
      <c r="N131" s="10"/>
      <c r="O131" s="10"/>
      <c r="P131" s="10"/>
      <c r="Q131" s="6"/>
      <c r="R131" s="6"/>
      <c r="S131" s="6"/>
      <c r="T131" s="10"/>
      <c r="U131" s="3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  <c r="CW131" s="2"/>
      <c r="CX131" s="2"/>
      <c r="CY131" s="2"/>
      <c r="CZ131" s="2"/>
      <c r="DA131" s="2"/>
      <c r="DB131" s="2"/>
      <c r="DC131" s="2"/>
      <c r="DD131" s="2"/>
      <c r="DE131" s="2"/>
      <c r="DF131" s="2"/>
      <c r="DG131" s="2"/>
      <c r="DH131" s="2"/>
      <c r="DI131" s="2"/>
      <c r="DJ131" s="2"/>
      <c r="DK131" s="2"/>
      <c r="DL131" s="2"/>
      <c r="DM131" s="2"/>
      <c r="DN131" s="2"/>
      <c r="DO131" s="2"/>
      <c r="DP131" s="2"/>
      <c r="DQ131" s="2"/>
      <c r="DR131" s="2"/>
      <c r="DS131" s="2"/>
      <c r="DT131" s="2"/>
      <c r="DU131" s="2"/>
      <c r="DV131" s="2"/>
      <c r="DW131" s="2"/>
      <c r="DX131" s="2"/>
      <c r="DY131" s="2"/>
      <c r="DZ131" s="2"/>
      <c r="EA131" s="2"/>
      <c r="EB131" s="2"/>
      <c r="EC131" s="2"/>
      <c r="ED131" s="2"/>
      <c r="EE131" s="2"/>
      <c r="EF131" s="2"/>
      <c r="EG131" s="2"/>
      <c r="EH131" s="2"/>
      <c r="EI131" s="2"/>
      <c r="EJ131" s="2"/>
      <c r="EK131" s="2"/>
      <c r="EL131" s="2"/>
      <c r="EM131" s="2"/>
      <c r="EN131" s="2"/>
      <c r="EO131" s="2"/>
      <c r="EP131" s="2"/>
      <c r="EQ131" s="2"/>
      <c r="ER131" s="2"/>
      <c r="ES131" s="2"/>
      <c r="ET131" s="2"/>
      <c r="EU131" s="2"/>
      <c r="EV131" s="2"/>
      <c r="EW131" s="2"/>
      <c r="EX131" s="2"/>
      <c r="EY131" s="2"/>
      <c r="EZ131" s="2"/>
      <c r="FA131" s="2"/>
      <c r="FB131" s="2"/>
      <c r="FC131" s="2"/>
      <c r="FD131" s="2"/>
      <c r="FE131" s="2"/>
      <c r="FF131" s="2"/>
      <c r="FG131" s="2"/>
      <c r="FH131" s="2"/>
      <c r="FI131" s="2"/>
      <c r="FJ131" s="2"/>
      <c r="FK131" s="2"/>
      <c r="FL131" s="2"/>
      <c r="FM131" s="2"/>
      <c r="FN131" s="2"/>
      <c r="FO131" s="2"/>
      <c r="FP131" s="2"/>
      <c r="FQ131" s="2"/>
      <c r="FR131" s="2"/>
      <c r="FS131" s="2"/>
      <c r="FT131" s="2"/>
      <c r="FU131" s="2"/>
      <c r="FV131" s="2"/>
      <c r="FW131" s="2"/>
      <c r="FX131" s="2"/>
      <c r="FY131" s="2"/>
      <c r="FZ131" s="2"/>
      <c r="GA131" s="2"/>
      <c r="GB131" s="2"/>
      <c r="GC131" s="2"/>
      <c r="GD131" s="2"/>
      <c r="GE131" s="2"/>
      <c r="GF131" s="2"/>
      <c r="GG131" s="2"/>
      <c r="GH131" s="2"/>
      <c r="GI131" s="2"/>
      <c r="GJ131" s="2"/>
      <c r="GK131" s="2"/>
      <c r="GL131" s="2"/>
      <c r="GM131" s="2"/>
      <c r="GN131" s="2"/>
      <c r="GO131" s="2"/>
      <c r="GP131" s="2"/>
      <c r="GQ131" s="2"/>
      <c r="GR131" s="2"/>
      <c r="GS131" s="2"/>
      <c r="GT131" s="2"/>
      <c r="GU131" s="2"/>
      <c r="GV131" s="2"/>
      <c r="GW131" s="2"/>
      <c r="GX131" s="2"/>
      <c r="GY131" s="2"/>
      <c r="GZ131" s="2"/>
      <c r="HA131" s="2"/>
      <c r="HB131" s="2"/>
      <c r="HC131" s="2"/>
      <c r="HD131" s="2"/>
      <c r="HE131" s="2"/>
      <c r="HF131" s="2"/>
      <c r="HG131" s="2"/>
      <c r="HH131" s="2"/>
      <c r="HI131" s="2"/>
      <c r="HJ131" s="2"/>
      <c r="HK131" s="2"/>
      <c r="HL131" s="2"/>
      <c r="HM131" s="2"/>
      <c r="HN131" s="2"/>
      <c r="HO131" s="2"/>
      <c r="HP131" s="2"/>
      <c r="HQ131" s="2"/>
      <c r="HR131" s="2"/>
      <c r="HS131" s="2"/>
      <c r="HT131" s="2"/>
      <c r="HU131" s="2"/>
      <c r="HV131" s="2"/>
      <c r="HW131" s="2"/>
      <c r="HX131" s="2"/>
      <c r="HY131" s="2"/>
      <c r="HZ131" s="2"/>
      <c r="IA131" s="2"/>
      <c r="IB131" s="2"/>
      <c r="IC131" s="2"/>
      <c r="ID131" s="2"/>
      <c r="IE131" s="2"/>
      <c r="IF131" s="2"/>
      <c r="IG131" s="2"/>
      <c r="IH131" s="2"/>
      <c r="II131" s="2"/>
      <c r="IJ131" s="2"/>
      <c r="IK131" s="2"/>
      <c r="IL131" s="2"/>
      <c r="IM131" s="2"/>
      <c r="IN131" s="2"/>
      <c r="IO131" s="2"/>
      <c r="IP131" s="2"/>
      <c r="IQ131" s="2"/>
      <c r="IR131" s="2"/>
      <c r="IS131" s="2"/>
      <c r="IT131" s="2"/>
      <c r="IU131" s="2"/>
      <c r="IV131" s="2"/>
      <c r="IW131" s="2"/>
      <c r="IX131" s="2"/>
      <c r="IY131" s="2"/>
      <c r="IZ131" s="2"/>
      <c r="JA131" s="2"/>
      <c r="JB131" s="2"/>
      <c r="JC131" s="2"/>
      <c r="JD131" s="2"/>
      <c r="JE131" s="2"/>
      <c r="JF131" s="2"/>
      <c r="JG131" s="2"/>
      <c r="JH131" s="2"/>
      <c r="JI131" s="2"/>
      <c r="JJ131" s="2"/>
      <c r="JK131" s="2"/>
    </row>
    <row r="132" spans="1:271" x14ac:dyDescent="0.25">
      <c r="A132" t="s">
        <v>40</v>
      </c>
      <c r="B132" s="7" t="s">
        <v>5</v>
      </c>
      <c r="C132" s="12" t="s">
        <v>34</v>
      </c>
      <c r="D132" s="65">
        <v>53.913330000000002</v>
      </c>
      <c r="E132" s="65">
        <v>-1.5284219999999999</v>
      </c>
      <c r="F132" s="14">
        <v>40702</v>
      </c>
      <c r="G132" s="15">
        <v>3</v>
      </c>
      <c r="H132" s="12">
        <v>5</v>
      </c>
      <c r="I132" s="10"/>
      <c r="J132" s="10"/>
      <c r="K132" s="10"/>
      <c r="L132" s="10"/>
      <c r="M132" s="10"/>
      <c r="N132" s="10">
        <v>3</v>
      </c>
      <c r="O132" s="10"/>
      <c r="P132" s="10">
        <v>1</v>
      </c>
      <c r="Q132" s="10"/>
      <c r="R132" s="6"/>
      <c r="S132" s="6"/>
      <c r="T132" s="10"/>
      <c r="U132" s="3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  <c r="CW132" s="2"/>
      <c r="CX132" s="2"/>
      <c r="CY132" s="2"/>
      <c r="CZ132" s="2"/>
      <c r="DA132" s="2"/>
      <c r="DB132" s="2"/>
      <c r="DC132" s="2"/>
      <c r="DD132" s="2"/>
      <c r="DE132" s="2"/>
      <c r="DF132" s="2"/>
      <c r="DG132" s="2"/>
      <c r="DH132" s="2"/>
      <c r="DI132" s="2"/>
      <c r="DJ132" s="2"/>
      <c r="DK132" s="2"/>
      <c r="DL132" s="2"/>
      <c r="DM132" s="2"/>
      <c r="DN132" s="2"/>
      <c r="DO132" s="2"/>
      <c r="DP132" s="2"/>
      <c r="DQ132" s="2"/>
      <c r="DR132" s="2"/>
      <c r="DS132" s="2"/>
      <c r="DT132" s="2"/>
      <c r="DU132" s="2"/>
      <c r="DV132" s="2"/>
      <c r="DW132" s="2"/>
      <c r="DX132" s="2"/>
      <c r="DY132" s="2"/>
      <c r="DZ132" s="2"/>
      <c r="EA132" s="2"/>
      <c r="EB132" s="2"/>
      <c r="EC132" s="2"/>
      <c r="ED132" s="2"/>
      <c r="EE132" s="2"/>
      <c r="EF132" s="2"/>
      <c r="EG132" s="2"/>
      <c r="EH132" s="2"/>
      <c r="EI132" s="2"/>
      <c r="EJ132" s="2"/>
      <c r="EK132" s="2"/>
      <c r="EL132" s="2"/>
      <c r="EM132" s="2"/>
      <c r="EN132" s="2"/>
      <c r="EO132" s="2"/>
      <c r="EP132" s="2"/>
      <c r="EQ132" s="2"/>
      <c r="ER132" s="2"/>
      <c r="ES132" s="2"/>
      <c r="ET132" s="2"/>
      <c r="EU132" s="2"/>
      <c r="EV132" s="2"/>
      <c r="EW132" s="2"/>
      <c r="EX132" s="2"/>
      <c r="EY132" s="2"/>
      <c r="EZ132" s="2"/>
      <c r="FA132" s="2"/>
      <c r="FB132" s="2"/>
      <c r="FC132" s="2"/>
      <c r="FD132" s="2"/>
      <c r="FE132" s="2"/>
      <c r="FF132" s="2"/>
      <c r="FG132" s="2"/>
      <c r="FH132" s="2"/>
      <c r="FI132" s="2"/>
      <c r="FJ132" s="2"/>
      <c r="FK132" s="2"/>
      <c r="FL132" s="2"/>
      <c r="FM132" s="2"/>
      <c r="FN132" s="2"/>
      <c r="FO132" s="2"/>
      <c r="FP132" s="2"/>
      <c r="FQ132" s="2"/>
      <c r="FR132" s="2"/>
      <c r="FS132" s="2"/>
      <c r="FT132" s="2"/>
      <c r="FU132" s="2"/>
      <c r="FV132" s="2"/>
      <c r="FW132" s="2"/>
      <c r="FX132" s="2"/>
      <c r="FY132" s="2"/>
      <c r="FZ132" s="2"/>
      <c r="GA132" s="2"/>
      <c r="GB132" s="2"/>
      <c r="GC132" s="2"/>
      <c r="GD132" s="2"/>
      <c r="GE132" s="2"/>
      <c r="GF132" s="2"/>
      <c r="GG132" s="2"/>
      <c r="GH132" s="2"/>
      <c r="GI132" s="2"/>
      <c r="GJ132" s="2"/>
      <c r="GK132" s="2"/>
      <c r="GL132" s="2"/>
      <c r="GM132" s="2"/>
      <c r="GN132" s="2"/>
      <c r="GO132" s="2"/>
      <c r="GP132" s="2"/>
      <c r="GQ132" s="2"/>
      <c r="GR132" s="2"/>
      <c r="GS132" s="2"/>
      <c r="GT132" s="2"/>
      <c r="GU132" s="2"/>
      <c r="GV132" s="2"/>
      <c r="GW132" s="2"/>
      <c r="GX132" s="2"/>
      <c r="GY132" s="2"/>
      <c r="GZ132" s="2"/>
      <c r="HA132" s="2"/>
      <c r="HB132" s="2"/>
      <c r="HC132" s="2"/>
      <c r="HD132" s="2"/>
      <c r="HE132" s="2"/>
      <c r="HF132" s="2"/>
      <c r="HG132" s="2"/>
      <c r="HH132" s="2"/>
      <c r="HI132" s="2"/>
      <c r="HJ132" s="2"/>
      <c r="HK132" s="2"/>
      <c r="HL132" s="2"/>
      <c r="HM132" s="2"/>
      <c r="HN132" s="2"/>
      <c r="HO132" s="2"/>
      <c r="HP132" s="2"/>
      <c r="HQ132" s="2"/>
      <c r="HR132" s="2"/>
      <c r="HS132" s="2"/>
      <c r="HT132" s="2"/>
      <c r="HU132" s="2"/>
      <c r="HV132" s="2"/>
      <c r="HW132" s="2"/>
      <c r="HX132" s="2"/>
      <c r="HY132" s="2"/>
      <c r="HZ132" s="2"/>
      <c r="IA132" s="2"/>
      <c r="IB132" s="2"/>
      <c r="IC132" s="2"/>
      <c r="ID132" s="2"/>
      <c r="IE132" s="2"/>
      <c r="IF132" s="2"/>
      <c r="IG132" s="2"/>
      <c r="IH132" s="2"/>
      <c r="II132" s="2"/>
      <c r="IJ132" s="2"/>
      <c r="IK132" s="2"/>
      <c r="IL132" s="2"/>
      <c r="IM132" s="2"/>
      <c r="IN132" s="2"/>
      <c r="IO132" s="2"/>
      <c r="IP132" s="2"/>
      <c r="IQ132" s="2"/>
      <c r="IR132" s="2"/>
      <c r="IS132" s="2"/>
      <c r="IT132" s="2"/>
      <c r="IU132" s="2"/>
      <c r="IV132" s="2"/>
      <c r="IW132" s="2"/>
      <c r="IX132" s="2"/>
      <c r="IY132" s="2"/>
      <c r="IZ132" s="2"/>
      <c r="JA132" s="2"/>
      <c r="JB132" s="2"/>
      <c r="JC132" s="2"/>
      <c r="JD132" s="2"/>
      <c r="JE132" s="2"/>
      <c r="JF132" s="2"/>
      <c r="JG132" s="2"/>
      <c r="JH132" s="2"/>
      <c r="JI132" s="2"/>
      <c r="JJ132" s="2"/>
      <c r="JK132" s="2"/>
    </row>
    <row r="133" spans="1:271" x14ac:dyDescent="0.25">
      <c r="A133" t="s">
        <v>40</v>
      </c>
      <c r="B133" s="7" t="s">
        <v>5</v>
      </c>
      <c r="C133" s="12" t="s">
        <v>34</v>
      </c>
      <c r="D133" s="65">
        <v>53.913330000000002</v>
      </c>
      <c r="E133" s="65">
        <v>-1.5284219999999999</v>
      </c>
      <c r="F133" s="14">
        <v>40702</v>
      </c>
      <c r="G133" s="15">
        <v>3</v>
      </c>
      <c r="H133" s="12">
        <v>6</v>
      </c>
      <c r="I133" s="10"/>
      <c r="J133" s="10"/>
      <c r="K133" s="10"/>
      <c r="L133" s="10"/>
      <c r="M133" s="10"/>
      <c r="N133" s="10">
        <v>1</v>
      </c>
      <c r="O133" s="10"/>
      <c r="P133" s="10">
        <v>1</v>
      </c>
      <c r="Q133" s="6"/>
      <c r="R133" s="6"/>
      <c r="S133" s="6"/>
      <c r="T133" s="10"/>
      <c r="U133" s="3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  <c r="CW133" s="2"/>
      <c r="CX133" s="2"/>
      <c r="CY133" s="2"/>
      <c r="CZ133" s="2"/>
      <c r="DA133" s="2"/>
      <c r="DB133" s="2"/>
      <c r="DC133" s="2"/>
      <c r="DD133" s="2"/>
      <c r="DE133" s="2"/>
      <c r="DF133" s="2"/>
      <c r="DG133" s="2"/>
      <c r="DH133" s="2"/>
      <c r="DI133" s="2"/>
      <c r="DJ133" s="2"/>
      <c r="DK133" s="2"/>
      <c r="DL133" s="2"/>
      <c r="DM133" s="2"/>
      <c r="DN133" s="2"/>
      <c r="DO133" s="2"/>
      <c r="DP133" s="2"/>
      <c r="DQ133" s="2"/>
      <c r="DR133" s="2"/>
      <c r="DS133" s="2"/>
      <c r="DT133" s="2"/>
      <c r="DU133" s="2"/>
      <c r="DV133" s="2"/>
      <c r="DW133" s="2"/>
      <c r="DX133" s="2"/>
      <c r="DY133" s="2"/>
      <c r="DZ133" s="2"/>
      <c r="EA133" s="2"/>
      <c r="EB133" s="2"/>
      <c r="EC133" s="2"/>
      <c r="ED133" s="2"/>
      <c r="EE133" s="2"/>
      <c r="EF133" s="2"/>
      <c r="EG133" s="2"/>
      <c r="EH133" s="2"/>
      <c r="EI133" s="2"/>
      <c r="EJ133" s="2"/>
      <c r="EK133" s="2"/>
      <c r="EL133" s="2"/>
      <c r="EM133" s="2"/>
      <c r="EN133" s="2"/>
      <c r="EO133" s="2"/>
      <c r="EP133" s="2"/>
      <c r="EQ133" s="2"/>
      <c r="ER133" s="2"/>
      <c r="ES133" s="2"/>
      <c r="ET133" s="2"/>
      <c r="EU133" s="2"/>
      <c r="EV133" s="2"/>
      <c r="EW133" s="2"/>
      <c r="EX133" s="2"/>
      <c r="EY133" s="2"/>
      <c r="EZ133" s="2"/>
      <c r="FA133" s="2"/>
      <c r="FB133" s="2"/>
      <c r="FC133" s="2"/>
      <c r="FD133" s="2"/>
      <c r="FE133" s="2"/>
      <c r="FF133" s="2"/>
      <c r="FG133" s="2"/>
      <c r="FH133" s="2"/>
      <c r="FI133" s="2"/>
      <c r="FJ133" s="2"/>
      <c r="FK133" s="2"/>
      <c r="FL133" s="2"/>
      <c r="FM133" s="2"/>
      <c r="FN133" s="2"/>
      <c r="FO133" s="2"/>
      <c r="FP133" s="2"/>
      <c r="FQ133" s="2"/>
      <c r="FR133" s="2"/>
      <c r="FS133" s="2"/>
      <c r="FT133" s="2"/>
      <c r="FU133" s="2"/>
      <c r="FV133" s="2"/>
      <c r="FW133" s="2"/>
      <c r="FX133" s="2"/>
      <c r="FY133" s="2"/>
      <c r="FZ133" s="2"/>
      <c r="GA133" s="2"/>
      <c r="GB133" s="2"/>
      <c r="GC133" s="2"/>
      <c r="GD133" s="2"/>
      <c r="GE133" s="2"/>
      <c r="GF133" s="2"/>
      <c r="GG133" s="2"/>
      <c r="GH133" s="2"/>
      <c r="GI133" s="2"/>
      <c r="GJ133" s="2"/>
      <c r="GK133" s="2"/>
      <c r="GL133" s="2"/>
      <c r="GM133" s="2"/>
      <c r="GN133" s="2"/>
      <c r="GO133" s="2"/>
      <c r="GP133" s="2"/>
      <c r="GQ133" s="2"/>
      <c r="GR133" s="2"/>
      <c r="GS133" s="2"/>
      <c r="GT133" s="2"/>
      <c r="GU133" s="2"/>
      <c r="GV133" s="2"/>
      <c r="GW133" s="2"/>
      <c r="GX133" s="2"/>
      <c r="GY133" s="2"/>
      <c r="GZ133" s="2"/>
      <c r="HA133" s="2"/>
      <c r="HB133" s="2"/>
      <c r="HC133" s="2"/>
      <c r="HD133" s="2"/>
      <c r="HE133" s="2"/>
      <c r="HF133" s="2"/>
      <c r="HG133" s="2"/>
      <c r="HH133" s="2"/>
      <c r="HI133" s="2"/>
      <c r="HJ133" s="2"/>
      <c r="HK133" s="2"/>
      <c r="HL133" s="2"/>
      <c r="HM133" s="2"/>
      <c r="HN133" s="2"/>
      <c r="HO133" s="2"/>
      <c r="HP133" s="2"/>
      <c r="HQ133" s="2"/>
      <c r="HR133" s="2"/>
      <c r="HS133" s="2"/>
      <c r="HT133" s="2"/>
      <c r="HU133" s="2"/>
      <c r="HV133" s="2"/>
      <c r="HW133" s="2"/>
      <c r="HX133" s="2"/>
      <c r="HY133" s="2"/>
      <c r="HZ133" s="2"/>
      <c r="IA133" s="2"/>
      <c r="IB133" s="2"/>
      <c r="IC133" s="2"/>
      <c r="ID133" s="2"/>
      <c r="IE133" s="2"/>
      <c r="IF133" s="2"/>
      <c r="IG133" s="2"/>
      <c r="IH133" s="2"/>
      <c r="II133" s="2"/>
      <c r="IJ133" s="2"/>
      <c r="IK133" s="2"/>
      <c r="IL133" s="2"/>
      <c r="IM133" s="2"/>
      <c r="IN133" s="2"/>
      <c r="IO133" s="2"/>
      <c r="IP133" s="2"/>
      <c r="IQ133" s="2"/>
      <c r="IR133" s="2"/>
      <c r="IS133" s="2"/>
      <c r="IT133" s="2"/>
      <c r="IU133" s="2"/>
      <c r="IV133" s="2"/>
      <c r="IW133" s="2"/>
      <c r="IX133" s="2"/>
      <c r="IY133" s="2"/>
      <c r="IZ133" s="2"/>
      <c r="JA133" s="2"/>
      <c r="JB133" s="2"/>
      <c r="JC133" s="2"/>
      <c r="JD133" s="2"/>
      <c r="JE133" s="2"/>
      <c r="JF133" s="2"/>
      <c r="JG133" s="2"/>
      <c r="JH133" s="2"/>
      <c r="JI133" s="2"/>
      <c r="JJ133" s="2"/>
      <c r="JK133" s="2"/>
    </row>
    <row r="134" spans="1:271" s="1" customFormat="1" x14ac:dyDescent="0.25">
      <c r="A134" s="1" t="s">
        <v>40</v>
      </c>
      <c r="B134" s="29" t="s">
        <v>5</v>
      </c>
      <c r="C134" s="27" t="s">
        <v>35</v>
      </c>
      <c r="D134" s="65">
        <v>53.440004000000002</v>
      </c>
      <c r="E134" s="65">
        <v>-1.108123</v>
      </c>
      <c r="F134" s="25">
        <v>40703</v>
      </c>
      <c r="G134" s="26">
        <v>3</v>
      </c>
      <c r="H134" s="27">
        <v>1</v>
      </c>
      <c r="I134" s="28">
        <v>3</v>
      </c>
      <c r="J134" s="28"/>
      <c r="K134" s="28"/>
      <c r="L134" s="28"/>
      <c r="M134" s="28"/>
      <c r="N134" s="28">
        <v>5</v>
      </c>
      <c r="O134" s="28"/>
      <c r="P134" s="28"/>
      <c r="Q134" s="28"/>
      <c r="R134" s="5"/>
      <c r="S134" s="5"/>
      <c r="T134" s="28"/>
      <c r="U134" s="3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  <c r="CW134" s="2"/>
      <c r="CX134" s="2"/>
      <c r="CY134" s="2"/>
      <c r="CZ134" s="2"/>
      <c r="DA134" s="2"/>
      <c r="DB134" s="2"/>
      <c r="DC134" s="2"/>
      <c r="DD134" s="2"/>
      <c r="DE134" s="2"/>
      <c r="DF134" s="2"/>
      <c r="DG134" s="2"/>
      <c r="DH134" s="2"/>
      <c r="DI134" s="2"/>
      <c r="DJ134" s="2"/>
      <c r="DK134" s="2"/>
      <c r="DL134" s="2"/>
      <c r="DM134" s="2"/>
      <c r="DN134" s="2"/>
      <c r="DO134" s="2"/>
      <c r="DP134" s="2"/>
      <c r="DQ134" s="2"/>
      <c r="DR134" s="2"/>
      <c r="DS134" s="2"/>
      <c r="DT134" s="2"/>
      <c r="DU134" s="2"/>
      <c r="DV134" s="2"/>
      <c r="DW134" s="2"/>
      <c r="DX134" s="2"/>
      <c r="DY134" s="2"/>
      <c r="DZ134" s="2"/>
      <c r="EA134" s="2"/>
      <c r="EB134" s="2"/>
      <c r="EC134" s="2"/>
      <c r="ED134" s="2"/>
      <c r="EE134" s="2"/>
      <c r="EF134" s="2"/>
      <c r="EG134" s="2"/>
      <c r="EH134" s="2"/>
      <c r="EI134" s="2"/>
      <c r="EJ134" s="2"/>
      <c r="EK134" s="2"/>
      <c r="EL134" s="2"/>
      <c r="EM134" s="2"/>
      <c r="EN134" s="2"/>
      <c r="EO134" s="2"/>
      <c r="EP134" s="2"/>
      <c r="EQ134" s="2"/>
      <c r="ER134" s="2"/>
      <c r="ES134" s="2"/>
      <c r="ET134" s="2"/>
      <c r="EU134" s="2"/>
      <c r="EV134" s="2"/>
      <c r="EW134" s="2"/>
      <c r="EX134" s="2"/>
      <c r="EY134" s="2"/>
      <c r="EZ134" s="2"/>
      <c r="FA134" s="2"/>
      <c r="FB134" s="2"/>
      <c r="FC134" s="2"/>
      <c r="FD134" s="2"/>
      <c r="FE134" s="2"/>
      <c r="FF134" s="2"/>
      <c r="FG134" s="2"/>
      <c r="FH134" s="2"/>
      <c r="FI134" s="2"/>
      <c r="FJ134" s="2"/>
      <c r="FK134" s="2"/>
      <c r="FL134" s="2"/>
      <c r="FM134" s="2"/>
      <c r="FN134" s="2"/>
      <c r="FO134" s="2"/>
      <c r="FP134" s="2"/>
      <c r="FQ134" s="2"/>
      <c r="FR134" s="2"/>
      <c r="FS134" s="2"/>
      <c r="FT134" s="2"/>
      <c r="FU134" s="2"/>
      <c r="FV134" s="2"/>
      <c r="FW134" s="2"/>
      <c r="FX134" s="2"/>
      <c r="FY134" s="2"/>
      <c r="FZ134" s="2"/>
      <c r="GA134" s="2"/>
      <c r="GB134" s="2"/>
      <c r="GC134" s="2"/>
      <c r="GD134" s="2"/>
      <c r="GE134" s="2"/>
      <c r="GF134" s="2"/>
      <c r="GG134" s="2"/>
      <c r="GH134" s="2"/>
      <c r="GI134" s="2"/>
      <c r="GJ134" s="2"/>
      <c r="GK134" s="2"/>
      <c r="GL134" s="2"/>
      <c r="GM134" s="2"/>
      <c r="GN134" s="2"/>
      <c r="GO134" s="2"/>
      <c r="GP134" s="2"/>
      <c r="GQ134" s="2"/>
      <c r="GR134" s="2"/>
      <c r="GS134" s="2"/>
      <c r="GT134" s="2"/>
      <c r="GU134" s="2"/>
      <c r="GV134" s="2"/>
      <c r="GW134" s="2"/>
      <c r="GX134" s="2"/>
      <c r="GY134" s="2"/>
      <c r="GZ134" s="2"/>
      <c r="HA134" s="2"/>
      <c r="HB134" s="2"/>
      <c r="HC134" s="2"/>
      <c r="HD134" s="2"/>
      <c r="HE134" s="2"/>
      <c r="HF134" s="2"/>
      <c r="HG134" s="2"/>
      <c r="HH134" s="2"/>
      <c r="HI134" s="2"/>
      <c r="HJ134" s="2"/>
      <c r="HK134" s="2"/>
      <c r="HL134" s="2"/>
      <c r="HM134" s="2"/>
      <c r="HN134" s="2"/>
      <c r="HO134" s="2"/>
      <c r="HP134" s="2"/>
      <c r="HQ134" s="2"/>
      <c r="HR134" s="2"/>
      <c r="HS134" s="2"/>
      <c r="HT134" s="2"/>
      <c r="HU134" s="2"/>
      <c r="HV134" s="2"/>
      <c r="HW134" s="2"/>
      <c r="HX134" s="2"/>
      <c r="HY134" s="2"/>
      <c r="HZ134" s="2"/>
      <c r="IA134" s="2"/>
      <c r="IB134" s="2"/>
      <c r="IC134" s="2"/>
      <c r="ID134" s="2"/>
      <c r="IE134" s="2"/>
      <c r="IF134" s="2"/>
      <c r="IG134" s="2"/>
      <c r="IH134" s="2"/>
      <c r="II134" s="2"/>
      <c r="IJ134" s="2"/>
      <c r="IK134" s="2"/>
      <c r="IL134" s="2"/>
      <c r="IM134" s="2"/>
      <c r="IN134" s="2"/>
      <c r="IO134" s="2"/>
      <c r="IP134" s="2"/>
      <c r="IQ134" s="2"/>
      <c r="IR134" s="2"/>
      <c r="IS134" s="2"/>
      <c r="IT134" s="2"/>
      <c r="IU134" s="2"/>
      <c r="IV134" s="2"/>
      <c r="IW134" s="2"/>
      <c r="IX134" s="2"/>
      <c r="IY134" s="2"/>
      <c r="IZ134" s="2"/>
      <c r="JA134" s="2"/>
      <c r="JB134" s="2"/>
      <c r="JC134" s="2"/>
      <c r="JD134" s="2"/>
      <c r="JE134" s="2"/>
      <c r="JF134" s="2"/>
      <c r="JG134" s="2"/>
      <c r="JH134" s="2"/>
      <c r="JI134" s="2"/>
      <c r="JJ134" s="2"/>
      <c r="JK134" s="2"/>
    </row>
    <row r="135" spans="1:271" x14ac:dyDescent="0.25">
      <c r="A135" t="s">
        <v>40</v>
      </c>
      <c r="B135" s="7" t="s">
        <v>5</v>
      </c>
      <c r="C135" s="12" t="s">
        <v>35</v>
      </c>
      <c r="D135" s="65">
        <v>53.440004000000002</v>
      </c>
      <c r="E135" s="65">
        <v>-1.108123</v>
      </c>
      <c r="F135" s="9">
        <v>40703</v>
      </c>
      <c r="G135" s="8">
        <v>3</v>
      </c>
      <c r="H135" s="12">
        <v>2</v>
      </c>
      <c r="I135" s="10">
        <v>2</v>
      </c>
      <c r="J135" s="10">
        <v>1</v>
      </c>
      <c r="K135" s="10"/>
      <c r="L135" s="10"/>
      <c r="M135" s="10"/>
      <c r="N135" s="10">
        <v>15</v>
      </c>
      <c r="O135" s="10"/>
      <c r="P135" s="10">
        <v>1</v>
      </c>
      <c r="Q135" s="6"/>
      <c r="R135" s="6"/>
      <c r="S135" s="6"/>
      <c r="T135" s="10"/>
      <c r="U135" s="3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  <c r="CW135" s="2"/>
      <c r="CX135" s="2"/>
      <c r="CY135" s="2"/>
      <c r="CZ135" s="2"/>
      <c r="DA135" s="2"/>
      <c r="DB135" s="2"/>
      <c r="DC135" s="2"/>
      <c r="DD135" s="2"/>
      <c r="DE135" s="2"/>
      <c r="DF135" s="2"/>
      <c r="DG135" s="2"/>
      <c r="DH135" s="2"/>
      <c r="DI135" s="2"/>
      <c r="DJ135" s="2"/>
      <c r="DK135" s="2"/>
      <c r="DL135" s="2"/>
      <c r="DM135" s="2"/>
      <c r="DN135" s="2"/>
      <c r="DO135" s="2"/>
      <c r="DP135" s="2"/>
      <c r="DQ135" s="2"/>
      <c r="DR135" s="2"/>
      <c r="DS135" s="2"/>
      <c r="DT135" s="2"/>
      <c r="DU135" s="2"/>
      <c r="DV135" s="2"/>
      <c r="DW135" s="2"/>
      <c r="DX135" s="2"/>
      <c r="DY135" s="2"/>
      <c r="DZ135" s="2"/>
      <c r="EA135" s="2"/>
      <c r="EB135" s="2"/>
      <c r="EC135" s="2"/>
      <c r="ED135" s="2"/>
      <c r="EE135" s="2"/>
      <c r="EF135" s="2"/>
      <c r="EG135" s="2"/>
      <c r="EH135" s="2"/>
      <c r="EI135" s="2"/>
      <c r="EJ135" s="2"/>
      <c r="EK135" s="2"/>
      <c r="EL135" s="2"/>
      <c r="EM135" s="2"/>
      <c r="EN135" s="2"/>
      <c r="EO135" s="2"/>
      <c r="EP135" s="2"/>
      <c r="EQ135" s="2"/>
      <c r="ER135" s="2"/>
      <c r="ES135" s="2"/>
      <c r="ET135" s="2"/>
      <c r="EU135" s="2"/>
      <c r="EV135" s="2"/>
      <c r="EW135" s="2"/>
      <c r="EX135" s="2"/>
      <c r="EY135" s="2"/>
      <c r="EZ135" s="2"/>
      <c r="FA135" s="2"/>
      <c r="FB135" s="2"/>
      <c r="FC135" s="2"/>
      <c r="FD135" s="2"/>
      <c r="FE135" s="2"/>
      <c r="FF135" s="2"/>
      <c r="FG135" s="2"/>
      <c r="FH135" s="2"/>
      <c r="FI135" s="2"/>
      <c r="FJ135" s="2"/>
      <c r="FK135" s="2"/>
      <c r="FL135" s="2"/>
      <c r="FM135" s="2"/>
      <c r="FN135" s="2"/>
      <c r="FO135" s="2"/>
      <c r="FP135" s="2"/>
      <c r="FQ135" s="2"/>
      <c r="FR135" s="2"/>
      <c r="FS135" s="2"/>
      <c r="FT135" s="2"/>
      <c r="FU135" s="2"/>
      <c r="FV135" s="2"/>
      <c r="FW135" s="2"/>
      <c r="FX135" s="2"/>
      <c r="FY135" s="2"/>
      <c r="FZ135" s="2"/>
      <c r="GA135" s="2"/>
      <c r="GB135" s="2"/>
      <c r="GC135" s="2"/>
      <c r="GD135" s="2"/>
      <c r="GE135" s="2"/>
      <c r="GF135" s="2"/>
      <c r="GG135" s="2"/>
      <c r="GH135" s="2"/>
      <c r="GI135" s="2"/>
      <c r="GJ135" s="2"/>
      <c r="GK135" s="2"/>
      <c r="GL135" s="2"/>
      <c r="GM135" s="2"/>
      <c r="GN135" s="2"/>
      <c r="GO135" s="2"/>
      <c r="GP135" s="2"/>
      <c r="GQ135" s="2"/>
      <c r="GR135" s="2"/>
      <c r="GS135" s="2"/>
      <c r="GT135" s="2"/>
      <c r="GU135" s="2"/>
      <c r="GV135" s="2"/>
      <c r="GW135" s="2"/>
      <c r="GX135" s="2"/>
      <c r="GY135" s="2"/>
      <c r="GZ135" s="2"/>
      <c r="HA135" s="2"/>
      <c r="HB135" s="2"/>
      <c r="HC135" s="2"/>
      <c r="HD135" s="2"/>
      <c r="HE135" s="2"/>
      <c r="HF135" s="2"/>
      <c r="HG135" s="2"/>
      <c r="HH135" s="2"/>
      <c r="HI135" s="2"/>
      <c r="HJ135" s="2"/>
      <c r="HK135" s="2"/>
      <c r="HL135" s="2"/>
      <c r="HM135" s="2"/>
      <c r="HN135" s="2"/>
      <c r="HO135" s="2"/>
      <c r="HP135" s="2"/>
      <c r="HQ135" s="2"/>
      <c r="HR135" s="2"/>
      <c r="HS135" s="2"/>
      <c r="HT135" s="2"/>
      <c r="HU135" s="2"/>
      <c r="HV135" s="2"/>
      <c r="HW135" s="2"/>
      <c r="HX135" s="2"/>
      <c r="HY135" s="2"/>
      <c r="HZ135" s="2"/>
      <c r="IA135" s="2"/>
      <c r="IB135" s="2"/>
      <c r="IC135" s="2"/>
      <c r="ID135" s="2"/>
      <c r="IE135" s="2"/>
      <c r="IF135" s="2"/>
      <c r="IG135" s="2"/>
      <c r="IH135" s="2"/>
      <c r="II135" s="2"/>
      <c r="IJ135" s="2"/>
      <c r="IK135" s="2"/>
      <c r="IL135" s="2"/>
      <c r="IM135" s="2"/>
      <c r="IN135" s="2"/>
      <c r="IO135" s="2"/>
      <c r="IP135" s="2"/>
      <c r="IQ135" s="2"/>
      <c r="IR135" s="2"/>
      <c r="IS135" s="2"/>
      <c r="IT135" s="2"/>
      <c r="IU135" s="2"/>
      <c r="IV135" s="2"/>
      <c r="IW135" s="2"/>
      <c r="IX135" s="2"/>
      <c r="IY135" s="2"/>
      <c r="IZ135" s="2"/>
      <c r="JA135" s="2"/>
      <c r="JB135" s="2"/>
      <c r="JC135" s="2"/>
      <c r="JD135" s="2"/>
      <c r="JE135" s="2"/>
      <c r="JF135" s="2"/>
      <c r="JG135" s="2"/>
      <c r="JH135" s="2"/>
      <c r="JI135" s="2"/>
      <c r="JJ135" s="2"/>
      <c r="JK135" s="2"/>
    </row>
    <row r="136" spans="1:271" x14ac:dyDescent="0.25">
      <c r="A136" t="s">
        <v>40</v>
      </c>
      <c r="B136" s="7" t="s">
        <v>5</v>
      </c>
      <c r="C136" s="12" t="s">
        <v>35</v>
      </c>
      <c r="D136" s="65">
        <v>53.440004000000002</v>
      </c>
      <c r="E136" s="65">
        <v>-1.108123</v>
      </c>
      <c r="F136" s="9">
        <v>40703</v>
      </c>
      <c r="G136" s="8">
        <v>3</v>
      </c>
      <c r="H136" s="12">
        <v>3</v>
      </c>
      <c r="I136" s="10">
        <v>6</v>
      </c>
      <c r="J136" s="10"/>
      <c r="K136" s="10"/>
      <c r="L136" s="10"/>
      <c r="M136" s="10"/>
      <c r="N136" s="10">
        <v>10</v>
      </c>
      <c r="O136" s="10"/>
      <c r="P136" s="10"/>
      <c r="Q136" s="10"/>
      <c r="R136" s="6"/>
      <c r="S136" s="6"/>
      <c r="T136" s="10"/>
      <c r="U136" s="3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  <c r="CW136" s="2"/>
      <c r="CX136" s="2"/>
      <c r="CY136" s="2"/>
      <c r="CZ136" s="2"/>
      <c r="DA136" s="2"/>
      <c r="DB136" s="2"/>
      <c r="DC136" s="2"/>
      <c r="DD136" s="2"/>
      <c r="DE136" s="2"/>
      <c r="DF136" s="2"/>
      <c r="DG136" s="2"/>
      <c r="DH136" s="2"/>
      <c r="DI136" s="2"/>
      <c r="DJ136" s="2"/>
      <c r="DK136" s="2"/>
      <c r="DL136" s="2"/>
      <c r="DM136" s="2"/>
      <c r="DN136" s="2"/>
      <c r="DO136" s="2"/>
      <c r="DP136" s="2"/>
      <c r="DQ136" s="2"/>
      <c r="DR136" s="2"/>
      <c r="DS136" s="2"/>
      <c r="DT136" s="2"/>
      <c r="DU136" s="2"/>
      <c r="DV136" s="2"/>
      <c r="DW136" s="2"/>
      <c r="DX136" s="2"/>
      <c r="DY136" s="2"/>
      <c r="DZ136" s="2"/>
      <c r="EA136" s="2"/>
      <c r="EB136" s="2"/>
      <c r="EC136" s="2"/>
      <c r="ED136" s="2"/>
      <c r="EE136" s="2"/>
      <c r="EF136" s="2"/>
      <c r="EG136" s="2"/>
      <c r="EH136" s="2"/>
      <c r="EI136" s="2"/>
      <c r="EJ136" s="2"/>
      <c r="EK136" s="2"/>
      <c r="EL136" s="2"/>
      <c r="EM136" s="2"/>
      <c r="EN136" s="2"/>
      <c r="EO136" s="2"/>
      <c r="EP136" s="2"/>
      <c r="EQ136" s="2"/>
      <c r="ER136" s="2"/>
      <c r="ES136" s="2"/>
      <c r="ET136" s="2"/>
      <c r="EU136" s="2"/>
      <c r="EV136" s="2"/>
      <c r="EW136" s="2"/>
      <c r="EX136" s="2"/>
      <c r="EY136" s="2"/>
      <c r="EZ136" s="2"/>
      <c r="FA136" s="2"/>
      <c r="FB136" s="2"/>
      <c r="FC136" s="2"/>
      <c r="FD136" s="2"/>
      <c r="FE136" s="2"/>
      <c r="FF136" s="2"/>
      <c r="FG136" s="2"/>
      <c r="FH136" s="2"/>
      <c r="FI136" s="2"/>
      <c r="FJ136" s="2"/>
      <c r="FK136" s="2"/>
      <c r="FL136" s="2"/>
      <c r="FM136" s="2"/>
      <c r="FN136" s="2"/>
      <c r="FO136" s="2"/>
      <c r="FP136" s="2"/>
      <c r="FQ136" s="2"/>
      <c r="FR136" s="2"/>
      <c r="FS136" s="2"/>
      <c r="FT136" s="2"/>
      <c r="FU136" s="2"/>
      <c r="FV136" s="2"/>
      <c r="FW136" s="2"/>
      <c r="FX136" s="2"/>
      <c r="FY136" s="2"/>
      <c r="FZ136" s="2"/>
      <c r="GA136" s="2"/>
      <c r="GB136" s="2"/>
      <c r="GC136" s="2"/>
      <c r="GD136" s="2"/>
      <c r="GE136" s="2"/>
      <c r="GF136" s="2"/>
      <c r="GG136" s="2"/>
      <c r="GH136" s="2"/>
      <c r="GI136" s="2"/>
      <c r="GJ136" s="2"/>
      <c r="GK136" s="2"/>
      <c r="GL136" s="2"/>
      <c r="GM136" s="2"/>
      <c r="GN136" s="2"/>
      <c r="GO136" s="2"/>
      <c r="GP136" s="2"/>
      <c r="GQ136" s="2"/>
      <c r="GR136" s="2"/>
      <c r="GS136" s="2"/>
      <c r="GT136" s="2"/>
      <c r="GU136" s="2"/>
      <c r="GV136" s="2"/>
      <c r="GW136" s="2"/>
      <c r="GX136" s="2"/>
      <c r="GY136" s="2"/>
      <c r="GZ136" s="2"/>
      <c r="HA136" s="2"/>
      <c r="HB136" s="2"/>
      <c r="HC136" s="2"/>
      <c r="HD136" s="2"/>
      <c r="HE136" s="2"/>
      <c r="HF136" s="2"/>
      <c r="HG136" s="2"/>
      <c r="HH136" s="2"/>
      <c r="HI136" s="2"/>
      <c r="HJ136" s="2"/>
      <c r="HK136" s="2"/>
      <c r="HL136" s="2"/>
      <c r="HM136" s="2"/>
      <c r="HN136" s="2"/>
      <c r="HO136" s="2"/>
      <c r="HP136" s="2"/>
      <c r="HQ136" s="2"/>
      <c r="HR136" s="2"/>
      <c r="HS136" s="2"/>
      <c r="HT136" s="2"/>
      <c r="HU136" s="2"/>
      <c r="HV136" s="2"/>
      <c r="HW136" s="2"/>
      <c r="HX136" s="2"/>
      <c r="HY136" s="2"/>
      <c r="HZ136" s="2"/>
      <c r="IA136" s="2"/>
      <c r="IB136" s="2"/>
      <c r="IC136" s="2"/>
      <c r="ID136" s="2"/>
      <c r="IE136" s="2"/>
      <c r="IF136" s="2"/>
      <c r="IG136" s="2"/>
      <c r="IH136" s="2"/>
      <c r="II136" s="2"/>
      <c r="IJ136" s="2"/>
      <c r="IK136" s="2"/>
      <c r="IL136" s="2"/>
      <c r="IM136" s="2"/>
      <c r="IN136" s="2"/>
      <c r="IO136" s="2"/>
      <c r="IP136" s="2"/>
      <c r="IQ136" s="2"/>
      <c r="IR136" s="2"/>
      <c r="IS136" s="2"/>
      <c r="IT136" s="2"/>
      <c r="IU136" s="2"/>
      <c r="IV136" s="2"/>
      <c r="IW136" s="2"/>
      <c r="IX136" s="2"/>
      <c r="IY136" s="2"/>
      <c r="IZ136" s="2"/>
      <c r="JA136" s="2"/>
      <c r="JB136" s="2"/>
      <c r="JC136" s="2"/>
      <c r="JD136" s="2"/>
      <c r="JE136" s="2"/>
      <c r="JF136" s="2"/>
      <c r="JG136" s="2"/>
      <c r="JH136" s="2"/>
      <c r="JI136" s="2"/>
      <c r="JJ136" s="2"/>
      <c r="JK136" s="2"/>
    </row>
    <row r="137" spans="1:271" x14ac:dyDescent="0.25">
      <c r="A137" t="s">
        <v>40</v>
      </c>
      <c r="B137" s="7" t="s">
        <v>5</v>
      </c>
      <c r="C137" s="12" t="s">
        <v>35</v>
      </c>
      <c r="D137" s="65">
        <v>53.440004000000002</v>
      </c>
      <c r="E137" s="65">
        <v>-1.108123</v>
      </c>
      <c r="F137" s="9">
        <v>40703</v>
      </c>
      <c r="G137" s="8">
        <v>3</v>
      </c>
      <c r="H137" s="12">
        <v>4</v>
      </c>
      <c r="I137" s="10">
        <v>3</v>
      </c>
      <c r="J137" s="10">
        <v>1</v>
      </c>
      <c r="K137" s="10"/>
      <c r="L137" s="10"/>
      <c r="M137" s="10">
        <v>1</v>
      </c>
      <c r="N137" s="10">
        <v>10</v>
      </c>
      <c r="O137" s="10"/>
      <c r="P137" s="10">
        <v>2</v>
      </c>
      <c r="Q137" s="10">
        <v>1</v>
      </c>
      <c r="R137" s="6"/>
      <c r="S137" s="6"/>
      <c r="T137" s="10">
        <v>1</v>
      </c>
      <c r="U137" s="3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  <c r="CW137" s="2"/>
      <c r="CX137" s="2"/>
      <c r="CY137" s="2"/>
      <c r="CZ137" s="2"/>
      <c r="DA137" s="2"/>
      <c r="DB137" s="2"/>
      <c r="DC137" s="2"/>
      <c r="DD137" s="2"/>
      <c r="DE137" s="2"/>
      <c r="DF137" s="2"/>
      <c r="DG137" s="2"/>
      <c r="DH137" s="2"/>
      <c r="DI137" s="2"/>
      <c r="DJ137" s="2"/>
      <c r="DK137" s="2"/>
      <c r="DL137" s="2"/>
      <c r="DM137" s="2"/>
      <c r="DN137" s="2"/>
      <c r="DO137" s="2"/>
      <c r="DP137" s="2"/>
      <c r="DQ137" s="2"/>
      <c r="DR137" s="2"/>
      <c r="DS137" s="2"/>
      <c r="DT137" s="2"/>
      <c r="DU137" s="2"/>
      <c r="DV137" s="2"/>
      <c r="DW137" s="2"/>
      <c r="DX137" s="2"/>
      <c r="DY137" s="2"/>
      <c r="DZ137" s="2"/>
      <c r="EA137" s="2"/>
      <c r="EB137" s="2"/>
      <c r="EC137" s="2"/>
      <c r="ED137" s="2"/>
      <c r="EE137" s="2"/>
      <c r="EF137" s="2"/>
      <c r="EG137" s="2"/>
      <c r="EH137" s="2"/>
      <c r="EI137" s="2"/>
      <c r="EJ137" s="2"/>
      <c r="EK137" s="2"/>
      <c r="EL137" s="2"/>
      <c r="EM137" s="2"/>
      <c r="EN137" s="2"/>
      <c r="EO137" s="2"/>
      <c r="EP137" s="2"/>
      <c r="EQ137" s="2"/>
      <c r="ER137" s="2"/>
      <c r="ES137" s="2"/>
      <c r="ET137" s="2"/>
      <c r="EU137" s="2"/>
      <c r="EV137" s="2"/>
      <c r="EW137" s="2"/>
      <c r="EX137" s="2"/>
      <c r="EY137" s="2"/>
      <c r="EZ137" s="2"/>
      <c r="FA137" s="2"/>
      <c r="FB137" s="2"/>
      <c r="FC137" s="2"/>
      <c r="FD137" s="2"/>
      <c r="FE137" s="2"/>
      <c r="FF137" s="2"/>
      <c r="FG137" s="2"/>
      <c r="FH137" s="2"/>
      <c r="FI137" s="2"/>
      <c r="FJ137" s="2"/>
      <c r="FK137" s="2"/>
      <c r="FL137" s="2"/>
      <c r="FM137" s="2"/>
      <c r="FN137" s="2"/>
      <c r="FO137" s="2"/>
      <c r="FP137" s="2"/>
      <c r="FQ137" s="2"/>
      <c r="FR137" s="2"/>
      <c r="FS137" s="2"/>
      <c r="FT137" s="2"/>
      <c r="FU137" s="2"/>
      <c r="FV137" s="2"/>
      <c r="FW137" s="2"/>
      <c r="FX137" s="2"/>
      <c r="FY137" s="2"/>
      <c r="FZ137" s="2"/>
      <c r="GA137" s="2"/>
      <c r="GB137" s="2"/>
      <c r="GC137" s="2"/>
      <c r="GD137" s="2"/>
      <c r="GE137" s="2"/>
      <c r="GF137" s="2"/>
      <c r="GG137" s="2"/>
      <c r="GH137" s="2"/>
      <c r="GI137" s="2"/>
      <c r="GJ137" s="2"/>
      <c r="GK137" s="2"/>
      <c r="GL137" s="2"/>
      <c r="GM137" s="2"/>
      <c r="GN137" s="2"/>
      <c r="GO137" s="2"/>
      <c r="GP137" s="2"/>
      <c r="GQ137" s="2"/>
      <c r="GR137" s="2"/>
      <c r="GS137" s="2"/>
      <c r="GT137" s="2"/>
      <c r="GU137" s="2"/>
      <c r="GV137" s="2"/>
      <c r="GW137" s="2"/>
      <c r="GX137" s="2"/>
      <c r="GY137" s="2"/>
      <c r="GZ137" s="2"/>
      <c r="HA137" s="2"/>
      <c r="HB137" s="2"/>
      <c r="HC137" s="2"/>
      <c r="HD137" s="2"/>
      <c r="HE137" s="2"/>
      <c r="HF137" s="2"/>
      <c r="HG137" s="2"/>
      <c r="HH137" s="2"/>
      <c r="HI137" s="2"/>
      <c r="HJ137" s="2"/>
      <c r="HK137" s="2"/>
      <c r="HL137" s="2"/>
      <c r="HM137" s="2"/>
      <c r="HN137" s="2"/>
      <c r="HO137" s="2"/>
      <c r="HP137" s="2"/>
      <c r="HQ137" s="2"/>
      <c r="HR137" s="2"/>
      <c r="HS137" s="2"/>
      <c r="HT137" s="2"/>
      <c r="HU137" s="2"/>
      <c r="HV137" s="2"/>
      <c r="HW137" s="2"/>
      <c r="HX137" s="2"/>
      <c r="HY137" s="2"/>
      <c r="HZ137" s="2"/>
      <c r="IA137" s="2"/>
      <c r="IB137" s="2"/>
      <c r="IC137" s="2"/>
      <c r="ID137" s="2"/>
      <c r="IE137" s="2"/>
      <c r="IF137" s="2"/>
      <c r="IG137" s="2"/>
      <c r="IH137" s="2"/>
      <c r="II137" s="2"/>
      <c r="IJ137" s="2"/>
      <c r="IK137" s="2"/>
      <c r="IL137" s="2"/>
      <c r="IM137" s="2"/>
      <c r="IN137" s="2"/>
      <c r="IO137" s="2"/>
      <c r="IP137" s="2"/>
      <c r="IQ137" s="2"/>
      <c r="IR137" s="2"/>
      <c r="IS137" s="2"/>
      <c r="IT137" s="2"/>
      <c r="IU137" s="2"/>
      <c r="IV137" s="2"/>
      <c r="IW137" s="2"/>
      <c r="IX137" s="2"/>
      <c r="IY137" s="2"/>
      <c r="IZ137" s="2"/>
      <c r="JA137" s="2"/>
      <c r="JB137" s="2"/>
      <c r="JC137" s="2"/>
      <c r="JD137" s="2"/>
      <c r="JE137" s="2"/>
      <c r="JF137" s="2"/>
      <c r="JG137" s="2"/>
      <c r="JH137" s="2"/>
      <c r="JI137" s="2"/>
      <c r="JJ137" s="2"/>
      <c r="JK137" s="2"/>
    </row>
    <row r="138" spans="1:271" x14ac:dyDescent="0.25">
      <c r="A138" t="s">
        <v>40</v>
      </c>
      <c r="B138" s="7" t="s">
        <v>5</v>
      </c>
      <c r="C138" s="12" t="s">
        <v>35</v>
      </c>
      <c r="D138" s="65">
        <v>53.440004000000002</v>
      </c>
      <c r="E138" s="65">
        <v>-1.108123</v>
      </c>
      <c r="F138" s="9">
        <v>40703</v>
      </c>
      <c r="G138" s="8">
        <v>3</v>
      </c>
      <c r="H138" s="12">
        <v>5</v>
      </c>
      <c r="I138" s="10">
        <v>7</v>
      </c>
      <c r="J138" s="10">
        <v>2</v>
      </c>
      <c r="K138" s="10"/>
      <c r="L138" s="10"/>
      <c r="M138" s="10"/>
      <c r="N138" s="10">
        <v>11</v>
      </c>
      <c r="O138" s="10">
        <v>2</v>
      </c>
      <c r="P138" s="10">
        <v>2</v>
      </c>
      <c r="Q138" s="10"/>
      <c r="R138" s="6"/>
      <c r="S138" s="6"/>
      <c r="T138" s="10"/>
      <c r="U138" s="3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  <c r="CW138" s="2"/>
      <c r="CX138" s="2"/>
      <c r="CY138" s="2"/>
      <c r="CZ138" s="2"/>
      <c r="DA138" s="2"/>
      <c r="DB138" s="2"/>
      <c r="DC138" s="2"/>
      <c r="DD138" s="2"/>
      <c r="DE138" s="2"/>
      <c r="DF138" s="2"/>
      <c r="DG138" s="2"/>
      <c r="DH138" s="2"/>
      <c r="DI138" s="2"/>
      <c r="DJ138" s="2"/>
      <c r="DK138" s="2"/>
      <c r="DL138" s="2"/>
      <c r="DM138" s="2"/>
      <c r="DN138" s="2"/>
      <c r="DO138" s="2"/>
      <c r="DP138" s="2"/>
      <c r="DQ138" s="2"/>
      <c r="DR138" s="2"/>
      <c r="DS138" s="2"/>
      <c r="DT138" s="2"/>
      <c r="DU138" s="2"/>
      <c r="DV138" s="2"/>
      <c r="DW138" s="2"/>
      <c r="DX138" s="2"/>
      <c r="DY138" s="2"/>
      <c r="DZ138" s="2"/>
      <c r="EA138" s="2"/>
      <c r="EB138" s="2"/>
      <c r="EC138" s="2"/>
      <c r="ED138" s="2"/>
      <c r="EE138" s="2"/>
      <c r="EF138" s="2"/>
      <c r="EG138" s="2"/>
      <c r="EH138" s="2"/>
      <c r="EI138" s="2"/>
      <c r="EJ138" s="2"/>
      <c r="EK138" s="2"/>
      <c r="EL138" s="2"/>
      <c r="EM138" s="2"/>
      <c r="EN138" s="2"/>
      <c r="EO138" s="2"/>
      <c r="EP138" s="2"/>
      <c r="EQ138" s="2"/>
      <c r="ER138" s="2"/>
      <c r="ES138" s="2"/>
      <c r="ET138" s="2"/>
      <c r="EU138" s="2"/>
      <c r="EV138" s="2"/>
      <c r="EW138" s="2"/>
      <c r="EX138" s="2"/>
      <c r="EY138" s="2"/>
      <c r="EZ138" s="2"/>
      <c r="FA138" s="2"/>
      <c r="FB138" s="2"/>
      <c r="FC138" s="2"/>
      <c r="FD138" s="2"/>
      <c r="FE138" s="2"/>
      <c r="FF138" s="2"/>
      <c r="FG138" s="2"/>
      <c r="FH138" s="2"/>
      <c r="FI138" s="2"/>
      <c r="FJ138" s="2"/>
      <c r="FK138" s="2"/>
      <c r="FL138" s="2"/>
      <c r="FM138" s="2"/>
      <c r="FN138" s="2"/>
      <c r="FO138" s="2"/>
      <c r="FP138" s="2"/>
      <c r="FQ138" s="2"/>
      <c r="FR138" s="2"/>
      <c r="FS138" s="2"/>
      <c r="FT138" s="2"/>
      <c r="FU138" s="2"/>
      <c r="FV138" s="2"/>
      <c r="FW138" s="2"/>
      <c r="FX138" s="2"/>
      <c r="FY138" s="2"/>
      <c r="FZ138" s="2"/>
      <c r="GA138" s="2"/>
      <c r="GB138" s="2"/>
      <c r="GC138" s="2"/>
      <c r="GD138" s="2"/>
      <c r="GE138" s="2"/>
      <c r="GF138" s="2"/>
      <c r="GG138" s="2"/>
      <c r="GH138" s="2"/>
      <c r="GI138" s="2"/>
      <c r="GJ138" s="2"/>
      <c r="GK138" s="2"/>
      <c r="GL138" s="2"/>
      <c r="GM138" s="2"/>
      <c r="GN138" s="2"/>
      <c r="GO138" s="2"/>
      <c r="GP138" s="2"/>
      <c r="GQ138" s="2"/>
      <c r="GR138" s="2"/>
      <c r="GS138" s="2"/>
      <c r="GT138" s="2"/>
      <c r="GU138" s="2"/>
      <c r="GV138" s="2"/>
      <c r="GW138" s="2"/>
      <c r="GX138" s="2"/>
      <c r="GY138" s="2"/>
      <c r="GZ138" s="2"/>
      <c r="HA138" s="2"/>
      <c r="HB138" s="2"/>
      <c r="HC138" s="2"/>
      <c r="HD138" s="2"/>
      <c r="HE138" s="2"/>
      <c r="HF138" s="2"/>
      <c r="HG138" s="2"/>
      <c r="HH138" s="2"/>
      <c r="HI138" s="2"/>
      <c r="HJ138" s="2"/>
      <c r="HK138" s="2"/>
      <c r="HL138" s="2"/>
      <c r="HM138" s="2"/>
      <c r="HN138" s="2"/>
      <c r="HO138" s="2"/>
      <c r="HP138" s="2"/>
      <c r="HQ138" s="2"/>
      <c r="HR138" s="2"/>
      <c r="HS138" s="2"/>
      <c r="HT138" s="2"/>
      <c r="HU138" s="2"/>
      <c r="HV138" s="2"/>
      <c r="HW138" s="2"/>
      <c r="HX138" s="2"/>
      <c r="HY138" s="2"/>
      <c r="HZ138" s="2"/>
      <c r="IA138" s="2"/>
      <c r="IB138" s="2"/>
      <c r="IC138" s="2"/>
      <c r="ID138" s="2"/>
      <c r="IE138" s="2"/>
      <c r="IF138" s="2"/>
      <c r="IG138" s="2"/>
      <c r="IH138" s="2"/>
      <c r="II138" s="2"/>
      <c r="IJ138" s="2"/>
      <c r="IK138" s="2"/>
      <c r="IL138" s="2"/>
      <c r="IM138" s="2"/>
      <c r="IN138" s="2"/>
      <c r="IO138" s="2"/>
      <c r="IP138" s="2"/>
      <c r="IQ138" s="2"/>
      <c r="IR138" s="2"/>
      <c r="IS138" s="2"/>
      <c r="IT138" s="2"/>
      <c r="IU138" s="2"/>
      <c r="IV138" s="2"/>
      <c r="IW138" s="2"/>
      <c r="IX138" s="2"/>
      <c r="IY138" s="2"/>
      <c r="IZ138" s="2"/>
      <c r="JA138" s="2"/>
      <c r="JB138" s="2"/>
      <c r="JC138" s="2"/>
      <c r="JD138" s="2"/>
      <c r="JE138" s="2"/>
      <c r="JF138" s="2"/>
      <c r="JG138" s="2"/>
      <c r="JH138" s="2"/>
      <c r="JI138" s="2"/>
      <c r="JJ138" s="2"/>
      <c r="JK138" s="2"/>
    </row>
    <row r="139" spans="1:271" x14ac:dyDescent="0.25">
      <c r="A139" t="s">
        <v>40</v>
      </c>
      <c r="B139" s="7" t="s">
        <v>5</v>
      </c>
      <c r="C139" s="12" t="s">
        <v>35</v>
      </c>
      <c r="D139" s="65">
        <v>53.440004000000002</v>
      </c>
      <c r="E139" s="65">
        <v>-1.108123</v>
      </c>
      <c r="F139" s="9">
        <v>40703</v>
      </c>
      <c r="G139" s="8">
        <v>3</v>
      </c>
      <c r="H139" s="12">
        <v>6</v>
      </c>
      <c r="I139" s="10">
        <v>6</v>
      </c>
      <c r="J139" s="10"/>
      <c r="K139" s="10"/>
      <c r="L139" s="10"/>
      <c r="M139" s="10"/>
      <c r="N139" s="10">
        <v>6</v>
      </c>
      <c r="O139" s="10">
        <v>1</v>
      </c>
      <c r="P139" s="10">
        <v>1</v>
      </c>
      <c r="Q139" s="10"/>
      <c r="R139" s="6"/>
      <c r="S139" s="6"/>
      <c r="T139" s="10">
        <v>1</v>
      </c>
      <c r="U139" s="3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  <c r="CW139" s="2"/>
      <c r="CX139" s="2"/>
      <c r="CY139" s="2"/>
      <c r="CZ139" s="2"/>
      <c r="DA139" s="2"/>
      <c r="DB139" s="2"/>
      <c r="DC139" s="2"/>
      <c r="DD139" s="2"/>
      <c r="DE139" s="2"/>
      <c r="DF139" s="2"/>
      <c r="DG139" s="2"/>
      <c r="DH139" s="2"/>
      <c r="DI139" s="2"/>
      <c r="DJ139" s="2"/>
      <c r="DK139" s="2"/>
      <c r="DL139" s="2"/>
      <c r="DM139" s="2"/>
      <c r="DN139" s="2"/>
      <c r="DO139" s="2"/>
      <c r="DP139" s="2"/>
      <c r="DQ139" s="2"/>
      <c r="DR139" s="2"/>
      <c r="DS139" s="2"/>
      <c r="DT139" s="2"/>
      <c r="DU139" s="2"/>
      <c r="DV139" s="2"/>
      <c r="DW139" s="2"/>
      <c r="DX139" s="2"/>
      <c r="DY139" s="2"/>
      <c r="DZ139" s="2"/>
      <c r="EA139" s="2"/>
      <c r="EB139" s="2"/>
      <c r="EC139" s="2"/>
      <c r="ED139" s="2"/>
      <c r="EE139" s="2"/>
      <c r="EF139" s="2"/>
      <c r="EG139" s="2"/>
      <c r="EH139" s="2"/>
      <c r="EI139" s="2"/>
      <c r="EJ139" s="2"/>
      <c r="EK139" s="2"/>
      <c r="EL139" s="2"/>
      <c r="EM139" s="2"/>
      <c r="EN139" s="2"/>
      <c r="EO139" s="2"/>
      <c r="EP139" s="2"/>
      <c r="EQ139" s="2"/>
      <c r="ER139" s="2"/>
      <c r="ES139" s="2"/>
      <c r="ET139" s="2"/>
      <c r="EU139" s="2"/>
      <c r="EV139" s="2"/>
      <c r="EW139" s="2"/>
      <c r="EX139" s="2"/>
      <c r="EY139" s="2"/>
      <c r="EZ139" s="2"/>
      <c r="FA139" s="2"/>
      <c r="FB139" s="2"/>
      <c r="FC139" s="2"/>
      <c r="FD139" s="2"/>
      <c r="FE139" s="2"/>
      <c r="FF139" s="2"/>
      <c r="FG139" s="2"/>
      <c r="FH139" s="2"/>
      <c r="FI139" s="2"/>
      <c r="FJ139" s="2"/>
      <c r="FK139" s="2"/>
      <c r="FL139" s="2"/>
      <c r="FM139" s="2"/>
      <c r="FN139" s="2"/>
      <c r="FO139" s="2"/>
      <c r="FP139" s="2"/>
      <c r="FQ139" s="2"/>
      <c r="FR139" s="2"/>
      <c r="FS139" s="2"/>
      <c r="FT139" s="2"/>
      <c r="FU139" s="2"/>
      <c r="FV139" s="2"/>
      <c r="FW139" s="2"/>
      <c r="FX139" s="2"/>
      <c r="FY139" s="2"/>
      <c r="FZ139" s="2"/>
      <c r="GA139" s="2"/>
      <c r="GB139" s="2"/>
      <c r="GC139" s="2"/>
      <c r="GD139" s="2"/>
      <c r="GE139" s="2"/>
      <c r="GF139" s="2"/>
      <c r="GG139" s="2"/>
      <c r="GH139" s="2"/>
      <c r="GI139" s="2"/>
      <c r="GJ139" s="2"/>
      <c r="GK139" s="2"/>
      <c r="GL139" s="2"/>
      <c r="GM139" s="2"/>
      <c r="GN139" s="2"/>
      <c r="GO139" s="2"/>
      <c r="GP139" s="2"/>
      <c r="GQ139" s="2"/>
      <c r="GR139" s="2"/>
      <c r="GS139" s="2"/>
      <c r="GT139" s="2"/>
      <c r="GU139" s="2"/>
      <c r="GV139" s="2"/>
      <c r="GW139" s="2"/>
      <c r="GX139" s="2"/>
      <c r="GY139" s="2"/>
      <c r="GZ139" s="2"/>
      <c r="HA139" s="2"/>
      <c r="HB139" s="2"/>
      <c r="HC139" s="2"/>
      <c r="HD139" s="2"/>
      <c r="HE139" s="2"/>
      <c r="HF139" s="2"/>
      <c r="HG139" s="2"/>
      <c r="HH139" s="2"/>
      <c r="HI139" s="2"/>
      <c r="HJ139" s="2"/>
      <c r="HK139" s="2"/>
      <c r="HL139" s="2"/>
      <c r="HM139" s="2"/>
      <c r="HN139" s="2"/>
      <c r="HO139" s="2"/>
      <c r="HP139" s="2"/>
      <c r="HQ139" s="2"/>
      <c r="HR139" s="2"/>
      <c r="HS139" s="2"/>
      <c r="HT139" s="2"/>
      <c r="HU139" s="2"/>
      <c r="HV139" s="2"/>
      <c r="HW139" s="2"/>
      <c r="HX139" s="2"/>
      <c r="HY139" s="2"/>
      <c r="HZ139" s="2"/>
      <c r="IA139" s="2"/>
      <c r="IB139" s="2"/>
      <c r="IC139" s="2"/>
      <c r="ID139" s="2"/>
      <c r="IE139" s="2"/>
      <c r="IF139" s="2"/>
      <c r="IG139" s="2"/>
      <c r="IH139" s="2"/>
      <c r="II139" s="2"/>
      <c r="IJ139" s="2"/>
      <c r="IK139" s="2"/>
      <c r="IL139" s="2"/>
      <c r="IM139" s="2"/>
      <c r="IN139" s="2"/>
      <c r="IO139" s="2"/>
      <c r="IP139" s="2"/>
      <c r="IQ139" s="2"/>
      <c r="IR139" s="2"/>
      <c r="IS139" s="2"/>
      <c r="IT139" s="2"/>
      <c r="IU139" s="2"/>
      <c r="IV139" s="2"/>
      <c r="IW139" s="2"/>
      <c r="IX139" s="2"/>
      <c r="IY139" s="2"/>
      <c r="IZ139" s="2"/>
      <c r="JA139" s="2"/>
      <c r="JB139" s="2"/>
      <c r="JC139" s="2"/>
      <c r="JD139" s="2"/>
      <c r="JE139" s="2"/>
      <c r="JF139" s="2"/>
      <c r="JG139" s="2"/>
      <c r="JH139" s="2"/>
      <c r="JI139" s="2"/>
      <c r="JJ139" s="2"/>
      <c r="JK139" s="2"/>
    </row>
    <row r="140" spans="1:271" s="1" customFormat="1" x14ac:dyDescent="0.25">
      <c r="A140" s="1" t="s">
        <v>40</v>
      </c>
      <c r="B140" s="29" t="s">
        <v>5</v>
      </c>
      <c r="C140" s="27" t="s">
        <v>36</v>
      </c>
      <c r="D140" s="65">
        <v>53.977677999999997</v>
      </c>
      <c r="E140" s="65">
        <v>-0.66125400000000001</v>
      </c>
      <c r="F140" s="25">
        <v>40708</v>
      </c>
      <c r="G140" s="26">
        <v>3</v>
      </c>
      <c r="H140" s="27">
        <v>1</v>
      </c>
      <c r="I140" s="28">
        <v>1</v>
      </c>
      <c r="J140" s="28">
        <v>9</v>
      </c>
      <c r="K140" s="28"/>
      <c r="L140" s="28"/>
      <c r="M140" s="28"/>
      <c r="N140" s="28"/>
      <c r="O140" s="28"/>
      <c r="P140" s="28">
        <v>2</v>
      </c>
      <c r="Q140" s="28"/>
      <c r="R140" s="5"/>
      <c r="S140" s="5"/>
      <c r="T140" s="28">
        <v>1</v>
      </c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  <c r="CW140" s="2"/>
      <c r="CX140" s="2"/>
      <c r="CY140" s="2"/>
      <c r="CZ140" s="2"/>
      <c r="DA140" s="2"/>
      <c r="DB140" s="2"/>
      <c r="DC140" s="2"/>
      <c r="DD140" s="2"/>
      <c r="DE140" s="2"/>
      <c r="DF140" s="2"/>
      <c r="DG140" s="2"/>
      <c r="DH140" s="2"/>
      <c r="DI140" s="2"/>
      <c r="DJ140" s="2"/>
      <c r="DK140" s="2"/>
      <c r="DL140" s="2"/>
      <c r="DM140" s="2"/>
      <c r="DN140" s="2"/>
      <c r="DO140" s="2"/>
      <c r="DP140" s="2"/>
      <c r="DQ140" s="2"/>
      <c r="DR140" s="2"/>
      <c r="DS140" s="2"/>
      <c r="DT140" s="2"/>
      <c r="DU140" s="2"/>
      <c r="DV140" s="2"/>
      <c r="DW140" s="2"/>
      <c r="DX140" s="2"/>
      <c r="DY140" s="2"/>
      <c r="DZ140" s="2"/>
      <c r="EA140" s="2"/>
      <c r="EB140" s="2"/>
      <c r="EC140" s="2"/>
      <c r="ED140" s="2"/>
      <c r="EE140" s="2"/>
      <c r="EF140" s="2"/>
      <c r="EG140" s="2"/>
      <c r="EH140" s="2"/>
      <c r="EI140" s="2"/>
      <c r="EJ140" s="2"/>
      <c r="EK140" s="2"/>
      <c r="EL140" s="2"/>
      <c r="EM140" s="2"/>
      <c r="EN140" s="2"/>
      <c r="EO140" s="2"/>
      <c r="EP140" s="2"/>
      <c r="EQ140" s="2"/>
      <c r="ER140" s="2"/>
      <c r="ES140" s="2"/>
      <c r="ET140" s="2"/>
      <c r="EU140" s="2"/>
      <c r="EV140" s="2"/>
      <c r="EW140" s="2"/>
      <c r="EX140" s="2"/>
      <c r="EY140" s="2"/>
      <c r="EZ140" s="2"/>
      <c r="FA140" s="2"/>
      <c r="FB140" s="2"/>
      <c r="FC140" s="2"/>
      <c r="FD140" s="2"/>
      <c r="FE140" s="2"/>
      <c r="FF140" s="2"/>
      <c r="FG140" s="2"/>
      <c r="FH140" s="2"/>
      <c r="FI140" s="2"/>
      <c r="FJ140" s="2"/>
      <c r="FK140" s="2"/>
      <c r="FL140" s="2"/>
      <c r="FM140" s="2"/>
      <c r="FN140" s="2"/>
      <c r="FO140" s="2"/>
      <c r="FP140" s="2"/>
      <c r="FQ140" s="2"/>
      <c r="FR140" s="2"/>
      <c r="FS140" s="2"/>
      <c r="FT140" s="2"/>
      <c r="FU140" s="2"/>
      <c r="FV140" s="2"/>
      <c r="FW140" s="2"/>
      <c r="FX140" s="2"/>
      <c r="FY140" s="2"/>
      <c r="FZ140" s="2"/>
      <c r="GA140" s="2"/>
      <c r="GB140" s="2"/>
      <c r="GC140" s="2"/>
      <c r="GD140" s="2"/>
      <c r="GE140" s="2"/>
      <c r="GF140" s="2"/>
      <c r="GG140" s="2"/>
      <c r="GH140" s="2"/>
      <c r="GI140" s="2"/>
      <c r="GJ140" s="2"/>
      <c r="GK140" s="2"/>
      <c r="GL140" s="2"/>
      <c r="GM140" s="2"/>
      <c r="GN140" s="2"/>
      <c r="GO140" s="2"/>
      <c r="GP140" s="2"/>
      <c r="GQ140" s="2"/>
      <c r="GR140" s="2"/>
      <c r="GS140" s="2"/>
      <c r="GT140" s="2"/>
      <c r="GU140" s="2"/>
      <c r="GV140" s="2"/>
      <c r="GW140" s="2"/>
      <c r="GX140" s="2"/>
      <c r="GY140" s="2"/>
      <c r="GZ140" s="2"/>
      <c r="HA140" s="2"/>
      <c r="HB140" s="2"/>
      <c r="HC140" s="2"/>
      <c r="HD140" s="2"/>
      <c r="HE140" s="2"/>
      <c r="HF140" s="2"/>
      <c r="HG140" s="2"/>
      <c r="HH140" s="2"/>
      <c r="HI140" s="2"/>
      <c r="HJ140" s="2"/>
      <c r="HK140" s="2"/>
      <c r="HL140" s="2"/>
      <c r="HM140" s="2"/>
      <c r="HN140" s="2"/>
      <c r="HO140" s="2"/>
      <c r="HP140" s="2"/>
      <c r="HQ140" s="2"/>
      <c r="HR140" s="2"/>
      <c r="HS140" s="2"/>
      <c r="HT140" s="2"/>
      <c r="HU140" s="2"/>
      <c r="HV140" s="2"/>
      <c r="HW140" s="2"/>
      <c r="HX140" s="2"/>
      <c r="HY140" s="2"/>
      <c r="HZ140" s="2"/>
      <c r="IA140" s="2"/>
      <c r="IB140" s="2"/>
      <c r="IC140" s="2"/>
      <c r="ID140" s="2"/>
      <c r="IE140" s="2"/>
      <c r="IF140" s="2"/>
      <c r="IG140" s="2"/>
      <c r="IH140" s="2"/>
      <c r="II140" s="2"/>
      <c r="IJ140" s="2"/>
      <c r="IK140" s="2"/>
      <c r="IL140" s="2"/>
      <c r="IM140" s="2"/>
      <c r="IN140" s="2"/>
      <c r="IO140" s="2"/>
      <c r="IP140" s="2"/>
      <c r="IQ140" s="2"/>
      <c r="IR140" s="2"/>
      <c r="IS140" s="2"/>
      <c r="IT140" s="2"/>
      <c r="IU140" s="2"/>
      <c r="IV140" s="2"/>
      <c r="IW140" s="2"/>
      <c r="IX140" s="2"/>
      <c r="IY140" s="2"/>
      <c r="IZ140" s="2"/>
      <c r="JA140" s="2"/>
      <c r="JB140" s="2"/>
      <c r="JC140" s="2"/>
      <c r="JD140" s="2"/>
      <c r="JE140" s="2"/>
      <c r="JF140" s="2"/>
      <c r="JG140" s="2"/>
      <c r="JH140" s="2"/>
      <c r="JI140" s="2"/>
      <c r="JJ140" s="2"/>
      <c r="JK140" s="2"/>
    </row>
    <row r="141" spans="1:271" x14ac:dyDescent="0.25">
      <c r="A141" t="s">
        <v>40</v>
      </c>
      <c r="B141" s="7" t="s">
        <v>5</v>
      </c>
      <c r="C141" s="12" t="s">
        <v>36</v>
      </c>
      <c r="D141" s="65">
        <v>53.977677999999997</v>
      </c>
      <c r="E141" s="65">
        <v>-0.66125400000000001</v>
      </c>
      <c r="F141" s="9">
        <v>40708</v>
      </c>
      <c r="G141" s="8">
        <v>3</v>
      </c>
      <c r="H141" s="12">
        <v>2</v>
      </c>
      <c r="I141" s="10">
        <v>1</v>
      </c>
      <c r="J141" s="10">
        <v>22</v>
      </c>
      <c r="K141" s="10"/>
      <c r="L141" s="10"/>
      <c r="M141" s="10"/>
      <c r="N141" s="10">
        <v>5</v>
      </c>
      <c r="O141" s="10"/>
      <c r="P141" s="10">
        <v>1</v>
      </c>
      <c r="Q141" s="10"/>
      <c r="R141" s="6"/>
      <c r="S141" s="6"/>
      <c r="T141" s="10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  <c r="CW141" s="2"/>
      <c r="CX141" s="2"/>
      <c r="CY141" s="2"/>
      <c r="CZ141" s="2"/>
      <c r="DA141" s="2"/>
      <c r="DB141" s="2"/>
      <c r="DC141" s="2"/>
      <c r="DD141" s="2"/>
      <c r="DE141" s="2"/>
      <c r="DF141" s="2"/>
      <c r="DG141" s="2"/>
      <c r="DH141" s="2"/>
      <c r="DI141" s="2"/>
      <c r="DJ141" s="2"/>
      <c r="DK141" s="2"/>
      <c r="DL141" s="2"/>
      <c r="DM141" s="2"/>
      <c r="DN141" s="2"/>
      <c r="DO141" s="2"/>
      <c r="DP141" s="2"/>
      <c r="DQ141" s="2"/>
      <c r="DR141" s="2"/>
      <c r="DS141" s="2"/>
      <c r="DT141" s="2"/>
      <c r="DU141" s="2"/>
      <c r="DV141" s="2"/>
      <c r="DW141" s="2"/>
      <c r="DX141" s="2"/>
      <c r="DY141" s="2"/>
      <c r="DZ141" s="2"/>
      <c r="EA141" s="2"/>
      <c r="EB141" s="2"/>
      <c r="EC141" s="2"/>
      <c r="ED141" s="2"/>
      <c r="EE141" s="2"/>
      <c r="EF141" s="2"/>
      <c r="EG141" s="2"/>
      <c r="EH141" s="2"/>
      <c r="EI141" s="2"/>
      <c r="EJ141" s="2"/>
      <c r="EK141" s="2"/>
      <c r="EL141" s="2"/>
      <c r="EM141" s="2"/>
      <c r="EN141" s="2"/>
      <c r="EO141" s="2"/>
      <c r="EP141" s="2"/>
      <c r="EQ141" s="2"/>
      <c r="ER141" s="2"/>
      <c r="ES141" s="2"/>
      <c r="ET141" s="2"/>
      <c r="EU141" s="2"/>
      <c r="EV141" s="2"/>
      <c r="EW141" s="2"/>
      <c r="EX141" s="2"/>
      <c r="EY141" s="2"/>
      <c r="EZ141" s="2"/>
      <c r="FA141" s="2"/>
      <c r="FB141" s="2"/>
      <c r="FC141" s="2"/>
      <c r="FD141" s="2"/>
      <c r="FE141" s="2"/>
      <c r="FF141" s="2"/>
      <c r="FG141" s="2"/>
      <c r="FH141" s="2"/>
      <c r="FI141" s="2"/>
      <c r="FJ141" s="2"/>
      <c r="FK141" s="2"/>
      <c r="FL141" s="2"/>
      <c r="FM141" s="2"/>
      <c r="FN141" s="2"/>
      <c r="FO141" s="2"/>
      <c r="FP141" s="2"/>
      <c r="FQ141" s="2"/>
      <c r="FR141" s="2"/>
      <c r="FS141" s="2"/>
      <c r="FT141" s="2"/>
      <c r="FU141" s="2"/>
      <c r="FV141" s="2"/>
      <c r="FW141" s="2"/>
      <c r="FX141" s="2"/>
      <c r="FY141" s="2"/>
      <c r="FZ141" s="2"/>
      <c r="GA141" s="2"/>
      <c r="GB141" s="2"/>
      <c r="GC141" s="2"/>
      <c r="GD141" s="2"/>
      <c r="GE141" s="2"/>
      <c r="GF141" s="2"/>
      <c r="GG141" s="2"/>
      <c r="GH141" s="2"/>
      <c r="GI141" s="2"/>
      <c r="GJ141" s="2"/>
      <c r="GK141" s="2"/>
      <c r="GL141" s="2"/>
      <c r="GM141" s="2"/>
      <c r="GN141" s="2"/>
      <c r="GO141" s="2"/>
      <c r="GP141" s="2"/>
      <c r="GQ141" s="2"/>
      <c r="GR141" s="2"/>
      <c r="GS141" s="2"/>
      <c r="GT141" s="2"/>
      <c r="GU141" s="2"/>
      <c r="GV141" s="2"/>
      <c r="GW141" s="2"/>
      <c r="GX141" s="2"/>
      <c r="GY141" s="2"/>
      <c r="GZ141" s="2"/>
      <c r="HA141" s="2"/>
      <c r="HB141" s="2"/>
      <c r="HC141" s="2"/>
      <c r="HD141" s="2"/>
      <c r="HE141" s="2"/>
      <c r="HF141" s="2"/>
      <c r="HG141" s="2"/>
      <c r="HH141" s="2"/>
      <c r="HI141" s="2"/>
      <c r="HJ141" s="2"/>
      <c r="HK141" s="2"/>
      <c r="HL141" s="2"/>
      <c r="HM141" s="2"/>
      <c r="HN141" s="2"/>
      <c r="HO141" s="2"/>
      <c r="HP141" s="2"/>
      <c r="HQ141" s="2"/>
      <c r="HR141" s="2"/>
      <c r="HS141" s="2"/>
      <c r="HT141" s="2"/>
      <c r="HU141" s="2"/>
      <c r="HV141" s="2"/>
      <c r="HW141" s="2"/>
      <c r="HX141" s="2"/>
      <c r="HY141" s="2"/>
      <c r="HZ141" s="2"/>
      <c r="IA141" s="2"/>
      <c r="IB141" s="2"/>
      <c r="IC141" s="2"/>
      <c r="ID141" s="2"/>
      <c r="IE141" s="2"/>
      <c r="IF141" s="2"/>
      <c r="IG141" s="2"/>
      <c r="IH141" s="2"/>
      <c r="II141" s="2"/>
      <c r="IJ141" s="2"/>
      <c r="IK141" s="2"/>
      <c r="IL141" s="2"/>
      <c r="IM141" s="2"/>
      <c r="IN141" s="2"/>
      <c r="IO141" s="2"/>
      <c r="IP141" s="2"/>
      <c r="IQ141" s="2"/>
      <c r="IR141" s="2"/>
      <c r="IS141" s="2"/>
      <c r="IT141" s="2"/>
      <c r="IU141" s="2"/>
      <c r="IV141" s="2"/>
      <c r="IW141" s="2"/>
      <c r="IX141" s="2"/>
      <c r="IY141" s="2"/>
      <c r="IZ141" s="2"/>
      <c r="JA141" s="2"/>
      <c r="JB141" s="2"/>
      <c r="JC141" s="2"/>
      <c r="JD141" s="2"/>
      <c r="JE141" s="2"/>
      <c r="JF141" s="2"/>
      <c r="JG141" s="2"/>
      <c r="JH141" s="2"/>
      <c r="JI141" s="2"/>
      <c r="JJ141" s="2"/>
      <c r="JK141" s="2"/>
    </row>
    <row r="142" spans="1:271" x14ac:dyDescent="0.25">
      <c r="A142" t="s">
        <v>40</v>
      </c>
      <c r="B142" s="7" t="s">
        <v>5</v>
      </c>
      <c r="C142" s="12" t="s">
        <v>36</v>
      </c>
      <c r="D142" s="65">
        <v>53.977677999999997</v>
      </c>
      <c r="E142" s="65">
        <v>-0.66125400000000001</v>
      </c>
      <c r="F142" s="9">
        <v>40708</v>
      </c>
      <c r="G142" s="8">
        <v>3</v>
      </c>
      <c r="H142" s="12">
        <v>3</v>
      </c>
      <c r="I142" s="10"/>
      <c r="J142" s="10">
        <v>3</v>
      </c>
      <c r="K142" s="10"/>
      <c r="L142" s="10">
        <v>1</v>
      </c>
      <c r="M142" s="10"/>
      <c r="N142" s="10"/>
      <c r="O142" s="10"/>
      <c r="P142" s="10"/>
      <c r="Q142" s="10"/>
      <c r="R142" s="6"/>
      <c r="S142" s="6"/>
      <c r="T142" s="10">
        <v>2</v>
      </c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 s="2"/>
      <c r="HK142" s="2"/>
      <c r="HL142" s="2"/>
      <c r="HM142" s="2"/>
      <c r="HN142" s="2"/>
      <c r="HO142" s="2"/>
      <c r="HP142" s="2"/>
      <c r="HQ142" s="2"/>
      <c r="HR142" s="2"/>
      <c r="HS142" s="2"/>
      <c r="HT142" s="2"/>
      <c r="HU142" s="2"/>
      <c r="HV142" s="2"/>
      <c r="HW142" s="2"/>
      <c r="HX142" s="2"/>
      <c r="HY142" s="2"/>
      <c r="HZ142" s="2"/>
      <c r="IA142" s="2"/>
      <c r="IB142" s="2"/>
      <c r="IC142" s="2"/>
      <c r="ID142" s="2"/>
      <c r="IE142" s="2"/>
      <c r="IF142" s="2"/>
      <c r="IG142" s="2"/>
      <c r="IH142" s="2"/>
      <c r="II142" s="2"/>
      <c r="IJ142" s="2"/>
      <c r="IK142" s="2"/>
      <c r="IL142" s="2"/>
      <c r="IM142" s="2"/>
      <c r="IN142" s="2"/>
      <c r="IO142" s="2"/>
      <c r="IP142" s="2"/>
      <c r="IQ142" s="2"/>
      <c r="IR142" s="2"/>
      <c r="IS142" s="2"/>
      <c r="IT142" s="2"/>
      <c r="IU142" s="2"/>
      <c r="IV142" s="2"/>
      <c r="IW142" s="2"/>
      <c r="IX142" s="2"/>
      <c r="IY142" s="2"/>
      <c r="IZ142" s="2"/>
      <c r="JA142" s="2"/>
      <c r="JB142" s="2"/>
      <c r="JC142" s="2"/>
      <c r="JD142" s="2"/>
      <c r="JE142" s="2"/>
      <c r="JF142" s="2"/>
      <c r="JG142" s="2"/>
      <c r="JH142" s="2"/>
      <c r="JI142" s="2"/>
      <c r="JJ142" s="2"/>
      <c r="JK142" s="2"/>
    </row>
    <row r="143" spans="1:271" x14ac:dyDescent="0.25">
      <c r="A143" t="s">
        <v>40</v>
      </c>
      <c r="B143" s="7" t="s">
        <v>5</v>
      </c>
      <c r="C143" s="12" t="s">
        <v>36</v>
      </c>
      <c r="D143" s="65">
        <v>53.977677999999997</v>
      </c>
      <c r="E143" s="65">
        <v>-0.66125400000000001</v>
      </c>
      <c r="F143" s="9">
        <v>40708</v>
      </c>
      <c r="G143" s="8">
        <v>3</v>
      </c>
      <c r="H143" s="12">
        <v>4</v>
      </c>
      <c r="I143" s="10">
        <v>2</v>
      </c>
      <c r="J143" s="10">
        <v>3</v>
      </c>
      <c r="K143" s="10"/>
      <c r="L143" s="10"/>
      <c r="M143" s="10"/>
      <c r="N143" s="10"/>
      <c r="O143" s="10"/>
      <c r="P143" s="10">
        <v>3</v>
      </c>
      <c r="Q143" s="10"/>
      <c r="R143" s="6"/>
      <c r="S143" s="6"/>
      <c r="T143" s="10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 s="2"/>
      <c r="HK143" s="2"/>
      <c r="HL143" s="2"/>
      <c r="HM143" s="2"/>
      <c r="HN143" s="2"/>
      <c r="HO143" s="2"/>
      <c r="HP143" s="2"/>
      <c r="HQ143" s="2"/>
      <c r="HR143" s="2"/>
      <c r="HS143" s="2"/>
      <c r="HT143" s="2"/>
      <c r="HU143" s="2"/>
      <c r="HV143" s="2"/>
      <c r="HW143" s="2"/>
      <c r="HX143" s="2"/>
      <c r="HY143" s="2"/>
      <c r="HZ143" s="2"/>
      <c r="IA143" s="2"/>
      <c r="IB143" s="2"/>
      <c r="IC143" s="2"/>
      <c r="ID143" s="2"/>
      <c r="IE143" s="2"/>
      <c r="IF143" s="2"/>
      <c r="IG143" s="2"/>
      <c r="IH143" s="2"/>
      <c r="II143" s="2"/>
      <c r="IJ143" s="2"/>
      <c r="IK143" s="2"/>
      <c r="IL143" s="2"/>
      <c r="IM143" s="2"/>
      <c r="IN143" s="2"/>
      <c r="IO143" s="2"/>
      <c r="IP143" s="2"/>
      <c r="IQ143" s="2"/>
      <c r="IR143" s="2"/>
      <c r="IS143" s="2"/>
      <c r="IT143" s="2"/>
      <c r="IU143" s="2"/>
      <c r="IV143" s="2"/>
      <c r="IW143" s="2"/>
      <c r="IX143" s="2"/>
      <c r="IY143" s="2"/>
      <c r="IZ143" s="2"/>
      <c r="JA143" s="2"/>
      <c r="JB143" s="2"/>
      <c r="JC143" s="2"/>
      <c r="JD143" s="2"/>
      <c r="JE143" s="2"/>
      <c r="JF143" s="2"/>
      <c r="JG143" s="2"/>
      <c r="JH143" s="2"/>
      <c r="JI143" s="2"/>
      <c r="JJ143" s="2"/>
      <c r="JK143" s="2"/>
    </row>
    <row r="144" spans="1:271" x14ac:dyDescent="0.25">
      <c r="A144" t="s">
        <v>40</v>
      </c>
      <c r="B144" s="7" t="s">
        <v>5</v>
      </c>
      <c r="C144" s="12" t="s">
        <v>36</v>
      </c>
      <c r="D144" s="65">
        <v>53.977677999999997</v>
      </c>
      <c r="E144" s="65">
        <v>-0.66125400000000001</v>
      </c>
      <c r="F144" s="9">
        <v>40708</v>
      </c>
      <c r="G144" s="8">
        <v>3</v>
      </c>
      <c r="H144" s="12">
        <v>5</v>
      </c>
      <c r="I144" s="10">
        <v>4</v>
      </c>
      <c r="J144" s="10">
        <v>10</v>
      </c>
      <c r="K144" s="10"/>
      <c r="L144" s="10"/>
      <c r="M144" s="10"/>
      <c r="N144" s="10">
        <v>4</v>
      </c>
      <c r="O144" s="10"/>
      <c r="P144" s="10">
        <v>4</v>
      </c>
      <c r="Q144" s="10"/>
      <c r="R144" s="6"/>
      <c r="S144" s="6"/>
      <c r="T144" s="10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 s="2"/>
      <c r="HK144" s="2"/>
      <c r="HL144" s="2"/>
      <c r="HM144" s="2"/>
      <c r="HN144" s="2"/>
      <c r="HO144" s="2"/>
      <c r="HP144" s="2"/>
      <c r="HQ144" s="2"/>
      <c r="HR144" s="2"/>
      <c r="HS144" s="2"/>
      <c r="HT144" s="2"/>
      <c r="HU144" s="2"/>
      <c r="HV144" s="2"/>
      <c r="HW144" s="2"/>
      <c r="HX144" s="2"/>
      <c r="HY144" s="2"/>
      <c r="HZ144" s="2"/>
      <c r="IA144" s="2"/>
      <c r="IB144" s="2"/>
      <c r="IC144" s="2"/>
      <c r="ID144" s="2"/>
      <c r="IE144" s="2"/>
      <c r="IF144" s="2"/>
      <c r="IG144" s="2"/>
      <c r="IH144" s="2"/>
      <c r="II144" s="2"/>
      <c r="IJ144" s="2"/>
      <c r="IK144" s="2"/>
      <c r="IL144" s="2"/>
      <c r="IM144" s="2"/>
      <c r="IN144" s="2"/>
      <c r="IO144" s="2"/>
      <c r="IP144" s="2"/>
      <c r="IQ144" s="2"/>
      <c r="IR144" s="2"/>
      <c r="IS144" s="2"/>
      <c r="IT144" s="2"/>
      <c r="IU144" s="2"/>
      <c r="IV144" s="2"/>
      <c r="IW144" s="2"/>
      <c r="IX144" s="2"/>
      <c r="IY144" s="2"/>
      <c r="IZ144" s="2"/>
      <c r="JA144" s="2"/>
      <c r="JB144" s="2"/>
      <c r="JC144" s="2"/>
      <c r="JD144" s="2"/>
      <c r="JE144" s="2"/>
      <c r="JF144" s="2"/>
      <c r="JG144" s="2"/>
      <c r="JH144" s="2"/>
      <c r="JI144" s="2"/>
      <c r="JJ144" s="2"/>
      <c r="JK144" s="2"/>
    </row>
    <row r="145" spans="1:271" ht="15.75" thickBot="1" x14ac:dyDescent="0.3">
      <c r="A145" s="23" t="s">
        <v>40</v>
      </c>
      <c r="B145" s="33" t="s">
        <v>5</v>
      </c>
      <c r="C145" s="16" t="s">
        <v>36</v>
      </c>
      <c r="D145" s="65">
        <v>53.977677999999997</v>
      </c>
      <c r="E145" s="65">
        <v>-0.66125400000000001</v>
      </c>
      <c r="F145" s="17">
        <v>40708</v>
      </c>
      <c r="G145" s="18">
        <v>3</v>
      </c>
      <c r="H145" s="16">
        <v>6</v>
      </c>
      <c r="I145" s="19">
        <v>3</v>
      </c>
      <c r="J145" s="19">
        <v>8</v>
      </c>
      <c r="K145" s="19"/>
      <c r="L145" s="19">
        <v>1</v>
      </c>
      <c r="M145" s="19"/>
      <c r="N145" s="19">
        <v>3</v>
      </c>
      <c r="O145" s="19"/>
      <c r="P145" s="19">
        <v>3</v>
      </c>
      <c r="Q145" s="19"/>
      <c r="R145" s="20"/>
      <c r="S145" s="20"/>
      <c r="T145" s="19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 s="2"/>
      <c r="HK145" s="2"/>
      <c r="HL145" s="2"/>
      <c r="HM145" s="2"/>
      <c r="HN145" s="2"/>
      <c r="HO145" s="2"/>
      <c r="HP145" s="2"/>
      <c r="HQ145" s="2"/>
      <c r="HR145" s="2"/>
      <c r="HS145" s="2"/>
      <c r="HT145" s="2"/>
      <c r="HU145" s="2"/>
      <c r="HV145" s="2"/>
      <c r="HW145" s="2"/>
      <c r="HX145" s="2"/>
      <c r="HY145" s="2"/>
      <c r="HZ145" s="2"/>
      <c r="IA145" s="2"/>
      <c r="IB145" s="2"/>
      <c r="IC145" s="2"/>
      <c r="ID145" s="2"/>
      <c r="IE145" s="2"/>
      <c r="IF145" s="2"/>
      <c r="IG145" s="2"/>
      <c r="IH145" s="2"/>
      <c r="II145" s="2"/>
      <c r="IJ145" s="2"/>
      <c r="IK145" s="2"/>
      <c r="IL145" s="2"/>
      <c r="IM145" s="2"/>
      <c r="IN145" s="2"/>
      <c r="IO145" s="2"/>
      <c r="IP145" s="2"/>
      <c r="IQ145" s="2"/>
      <c r="IR145" s="2"/>
      <c r="IS145" s="2"/>
      <c r="IT145" s="2"/>
      <c r="IU145" s="2"/>
      <c r="IV145" s="2"/>
      <c r="IW145" s="2"/>
      <c r="IX145" s="2"/>
      <c r="IY145" s="2"/>
      <c r="IZ145" s="2"/>
      <c r="JA145" s="2"/>
      <c r="JB145" s="2"/>
      <c r="JC145" s="2"/>
      <c r="JD145" s="2"/>
      <c r="JE145" s="2"/>
      <c r="JF145" s="2"/>
      <c r="JG145" s="2"/>
      <c r="JH145" s="2"/>
      <c r="JI145" s="2"/>
      <c r="JJ145" s="2"/>
      <c r="JK145" s="2"/>
    </row>
    <row r="146" spans="1:271" ht="26.25" x14ac:dyDescent="0.25">
      <c r="C146" s="2"/>
      <c r="D146" s="2"/>
      <c r="E146" s="2"/>
      <c r="F146" s="2"/>
      <c r="G146" s="21"/>
      <c r="H146" s="2"/>
      <c r="I146" s="54" t="s">
        <v>6</v>
      </c>
      <c r="J146" s="54" t="s">
        <v>20</v>
      </c>
      <c r="K146" s="55" t="s">
        <v>21</v>
      </c>
      <c r="L146" s="55" t="s">
        <v>22</v>
      </c>
      <c r="M146" s="55" t="s">
        <v>23</v>
      </c>
      <c r="N146" s="55" t="s">
        <v>24</v>
      </c>
      <c r="O146" s="56" t="s">
        <v>25</v>
      </c>
      <c r="P146" s="57" t="s">
        <v>18</v>
      </c>
      <c r="Q146" s="56" t="s">
        <v>26</v>
      </c>
      <c r="R146" s="56" t="s">
        <v>27</v>
      </c>
      <c r="S146" s="56" t="s">
        <v>28</v>
      </c>
      <c r="T146" s="58" t="s">
        <v>52</v>
      </c>
      <c r="U146" s="2"/>
    </row>
    <row r="147" spans="1:271" x14ac:dyDescent="0.25">
      <c r="C147" s="2"/>
      <c r="D147" s="2"/>
      <c r="E147" s="2"/>
      <c r="F147" s="2"/>
      <c r="G147" s="21"/>
      <c r="H147" s="2"/>
      <c r="I147" s="4">
        <f>SUM(I2:I145)</f>
        <v>968</v>
      </c>
      <c r="J147" s="4">
        <f t="shared" ref="J147:T147" si="0">SUM(J2:J145)</f>
        <v>436</v>
      </c>
      <c r="K147" s="4">
        <f t="shared" si="0"/>
        <v>0</v>
      </c>
      <c r="L147" s="4">
        <f t="shared" si="0"/>
        <v>9</v>
      </c>
      <c r="M147" s="4">
        <f t="shared" si="0"/>
        <v>9</v>
      </c>
      <c r="N147" s="4">
        <f t="shared" si="0"/>
        <v>549</v>
      </c>
      <c r="O147" s="4">
        <f t="shared" si="0"/>
        <v>19</v>
      </c>
      <c r="P147" s="4">
        <f t="shared" si="0"/>
        <v>156</v>
      </c>
      <c r="Q147" s="4">
        <f t="shared" si="0"/>
        <v>1</v>
      </c>
      <c r="R147" s="4">
        <f t="shared" si="0"/>
        <v>1</v>
      </c>
      <c r="S147" s="4">
        <f t="shared" si="0"/>
        <v>1</v>
      </c>
      <c r="T147" s="4">
        <f t="shared" si="0"/>
        <v>11</v>
      </c>
      <c r="U147" s="2"/>
    </row>
    <row r="148" spans="1:271" x14ac:dyDescent="0.25">
      <c r="C148" s="2"/>
      <c r="D148" s="2"/>
      <c r="E148" s="2"/>
      <c r="F148" s="2"/>
      <c r="G148" s="21"/>
      <c r="H148" s="2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2"/>
    </row>
    <row r="150" spans="1:271" x14ac:dyDescent="0.25">
      <c r="I150" s="66" t="s">
        <v>6</v>
      </c>
      <c r="J150">
        <v>968</v>
      </c>
      <c r="M150">
        <f>J150+L150</f>
        <v>968</v>
      </c>
    </row>
    <row r="151" spans="1:271" x14ac:dyDescent="0.25">
      <c r="I151" s="66" t="s">
        <v>20</v>
      </c>
      <c r="J151">
        <v>436</v>
      </c>
      <c r="K151">
        <f t="shared" ref="K151:K156" si="1">J151/J$164</f>
        <v>0.42661448140900193</v>
      </c>
      <c r="L151">
        <f>K151*J$157</f>
        <v>66.551859099804304</v>
      </c>
      <c r="M151">
        <f t="shared" ref="M151:M161" si="2">J151+L151</f>
        <v>502.55185909980429</v>
      </c>
      <c r="N151">
        <f>(M151/M$162)*100</f>
        <v>42.160390864077542</v>
      </c>
    </row>
    <row r="152" spans="1:271" x14ac:dyDescent="0.25">
      <c r="I152" s="66" t="s">
        <v>21</v>
      </c>
      <c r="J152">
        <v>0</v>
      </c>
      <c r="K152">
        <f t="shared" si="1"/>
        <v>0</v>
      </c>
      <c r="L152">
        <f t="shared" ref="L152:L156" si="3">K152*J$157</f>
        <v>0</v>
      </c>
      <c r="M152">
        <f t="shared" si="2"/>
        <v>0</v>
      </c>
      <c r="N152">
        <f t="shared" ref="N152:N161" si="4">(M152/M$162)*100</f>
        <v>0</v>
      </c>
    </row>
    <row r="153" spans="1:271" x14ac:dyDescent="0.25">
      <c r="I153" s="66" t="s">
        <v>22</v>
      </c>
      <c r="J153">
        <v>9</v>
      </c>
      <c r="K153">
        <f t="shared" si="1"/>
        <v>8.8062622309197647E-3</v>
      </c>
      <c r="L153">
        <f t="shared" si="3"/>
        <v>1.3737769080234834</v>
      </c>
      <c r="M153">
        <f t="shared" si="2"/>
        <v>10.373776908023483</v>
      </c>
      <c r="N153">
        <f t="shared" si="4"/>
        <v>0.87028329765297674</v>
      </c>
    </row>
    <row r="154" spans="1:271" x14ac:dyDescent="0.25">
      <c r="I154" s="66" t="s">
        <v>23</v>
      </c>
      <c r="J154">
        <v>9</v>
      </c>
      <c r="K154">
        <f t="shared" si="1"/>
        <v>8.8062622309197647E-3</v>
      </c>
      <c r="L154">
        <f t="shared" si="3"/>
        <v>1.3737769080234834</v>
      </c>
      <c r="M154">
        <f t="shared" si="2"/>
        <v>10.373776908023483</v>
      </c>
      <c r="N154">
        <f t="shared" si="4"/>
        <v>0.87028329765297674</v>
      </c>
    </row>
    <row r="155" spans="1:271" x14ac:dyDescent="0.25">
      <c r="I155" s="66" t="s">
        <v>24</v>
      </c>
      <c r="J155">
        <v>549</v>
      </c>
      <c r="K155">
        <f t="shared" si="1"/>
        <v>0.53718199608610573</v>
      </c>
      <c r="L155">
        <f t="shared" si="3"/>
        <v>83.800391389432491</v>
      </c>
      <c r="M155">
        <f t="shared" si="2"/>
        <v>632.80039138943243</v>
      </c>
      <c r="N155">
        <f t="shared" si="4"/>
        <v>53.08728115683158</v>
      </c>
    </row>
    <row r="156" spans="1:271" x14ac:dyDescent="0.25">
      <c r="I156" s="66" t="s">
        <v>25</v>
      </c>
      <c r="J156">
        <v>19</v>
      </c>
      <c r="K156">
        <f t="shared" si="1"/>
        <v>1.8590998043052837E-2</v>
      </c>
      <c r="L156">
        <f t="shared" si="3"/>
        <v>2.9001956947162424</v>
      </c>
      <c r="M156">
        <f t="shared" si="2"/>
        <v>21.900195694716242</v>
      </c>
      <c r="N156">
        <f t="shared" si="4"/>
        <v>1.8372647394896178</v>
      </c>
    </row>
    <row r="157" spans="1:271" x14ac:dyDescent="0.25">
      <c r="I157" s="66" t="s">
        <v>18</v>
      </c>
      <c r="J157">
        <v>156</v>
      </c>
      <c r="N157">
        <f t="shared" si="4"/>
        <v>0</v>
      </c>
      <c r="P157">
        <f>J157/SUM(J151:J157)</f>
        <v>0.13242784380305603</v>
      </c>
    </row>
    <row r="158" spans="1:271" x14ac:dyDescent="0.25">
      <c r="I158" s="66" t="s">
        <v>26</v>
      </c>
      <c r="J158">
        <v>1</v>
      </c>
      <c r="M158">
        <f t="shared" si="2"/>
        <v>1</v>
      </c>
      <c r="N158">
        <f t="shared" si="4"/>
        <v>8.3892617449664433E-2</v>
      </c>
    </row>
    <row r="159" spans="1:271" x14ac:dyDescent="0.25">
      <c r="I159" s="66" t="s">
        <v>27</v>
      </c>
      <c r="J159">
        <v>1</v>
      </c>
      <c r="M159">
        <f t="shared" si="2"/>
        <v>1</v>
      </c>
      <c r="N159">
        <f t="shared" si="4"/>
        <v>8.3892617449664433E-2</v>
      </c>
    </row>
    <row r="160" spans="1:271" x14ac:dyDescent="0.25">
      <c r="I160" s="66" t="s">
        <v>28</v>
      </c>
      <c r="J160">
        <v>1</v>
      </c>
      <c r="M160">
        <f t="shared" si="2"/>
        <v>1</v>
      </c>
      <c r="N160">
        <f t="shared" si="4"/>
        <v>8.3892617449664433E-2</v>
      </c>
    </row>
    <row r="161" spans="9:16" x14ac:dyDescent="0.25">
      <c r="I161" s="66" t="s">
        <v>52</v>
      </c>
      <c r="J161">
        <v>11</v>
      </c>
      <c r="M161">
        <f t="shared" si="2"/>
        <v>11</v>
      </c>
      <c r="N161">
        <f t="shared" si="4"/>
        <v>0.92281879194630878</v>
      </c>
      <c r="P161">
        <f>AVERAGE(12.4,13.2)</f>
        <v>12.8</v>
      </c>
    </row>
    <row r="162" spans="9:16" x14ac:dyDescent="0.25">
      <c r="I162" s="66" t="s">
        <v>54</v>
      </c>
      <c r="J162">
        <f>SUM(J151:J161)</f>
        <v>1192</v>
      </c>
      <c r="M162">
        <f>SUM(M151:M161)</f>
        <v>1192</v>
      </c>
    </row>
    <row r="163" spans="9:16" x14ac:dyDescent="0.25">
      <c r="I163" s="66" t="s">
        <v>55</v>
      </c>
      <c r="J163">
        <f>J150</f>
        <v>968</v>
      </c>
      <c r="M163">
        <f>M150</f>
        <v>968</v>
      </c>
    </row>
    <row r="164" spans="9:16" x14ac:dyDescent="0.25">
      <c r="I164" s="66" t="s">
        <v>56</v>
      </c>
      <c r="J164">
        <f>SUM(J151:J156)</f>
        <v>1022</v>
      </c>
    </row>
    <row r="165" spans="9:16" x14ac:dyDescent="0.25">
      <c r="I165" s="66" t="s">
        <v>53</v>
      </c>
      <c r="M165">
        <f>SUM(M151:M156)</f>
        <v>1178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AppleTransect</vt:lpstr>
      <vt:lpstr>FBean_coordinates</vt:lpstr>
      <vt:lpstr>FBeanTransect</vt:lpstr>
      <vt:lpstr>Strawb_coordinates</vt:lpstr>
      <vt:lpstr>StrawbTransect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Facey</dc:creator>
  <cp:lastModifiedBy>Kleijn, David</cp:lastModifiedBy>
  <dcterms:created xsi:type="dcterms:W3CDTF">2012-03-30T08:36:33Z</dcterms:created>
  <dcterms:modified xsi:type="dcterms:W3CDTF">2014-10-01T15:20:10Z</dcterms:modified>
</cp:coreProperties>
</file>